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09 год" sheetId="1" r:id="rId1"/>
  </sheets>
  <definedNames/>
  <calcPr fullCalcOnLoad="1"/>
</workbook>
</file>

<file path=xl/sharedStrings.xml><?xml version="1.0" encoding="utf-8"?>
<sst xmlns="http://schemas.openxmlformats.org/spreadsheetml/2006/main" count="179" uniqueCount="146">
  <si>
    <t>Показатель, единица измерения</t>
  </si>
  <si>
    <t>Обрабатывающие производства (D), тыс.руб</t>
  </si>
  <si>
    <t>Производство и распределение электроэнергии, газа и воды (E), тыс.руб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</si>
  <si>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</si>
  <si>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</si>
  <si>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</si>
  <si>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</si>
  <si>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</si>
  <si>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</si>
  <si>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Александровское</t>
  </si>
  <si>
    <t>Братское</t>
  </si>
  <si>
    <t>Вимовское</t>
  </si>
  <si>
    <t>Восточное</t>
  </si>
  <si>
    <t>Двубратское</t>
  </si>
  <si>
    <t>Железное</t>
  </si>
  <si>
    <t>Кирпильское</t>
  </si>
  <si>
    <t>Ладожское</t>
  </si>
  <si>
    <t>Ленинское</t>
  </si>
  <si>
    <t>Некрасовское</t>
  </si>
  <si>
    <t>Новолабинское</t>
  </si>
  <si>
    <t>Суворовское</t>
  </si>
  <si>
    <t>Тенгинское</t>
  </si>
  <si>
    <t>Город</t>
  </si>
  <si>
    <t>Материалы стеновые, млн. штук условного кирпича</t>
  </si>
  <si>
    <t>Цельномолочная продукция,  тонн</t>
  </si>
  <si>
    <t>Масло животное,  тонн</t>
  </si>
  <si>
    <t>Масла растительные,  тонн</t>
  </si>
  <si>
    <t>Сахар-песок - всего, тонн</t>
  </si>
  <si>
    <t>в том числе из сахарной свеклы,  тонн</t>
  </si>
  <si>
    <t>Мука,  тонн</t>
  </si>
  <si>
    <t>Крупа,  тонн</t>
  </si>
  <si>
    <t>Водка и ликероводочные изделия, тыс. дкл</t>
  </si>
  <si>
    <t>Коньяк, тыс. дкл</t>
  </si>
  <si>
    <t>Мясо, включая субпродукты 1 категории, тонн</t>
  </si>
  <si>
    <t>Проверка</t>
  </si>
  <si>
    <t>Численность зарегистрированных безработных, чел.</t>
  </si>
  <si>
    <t>Кирпич керамический неогнеупорный строикельный млн.штук усл.кирпича</t>
  </si>
  <si>
    <t>Хлеб и хлебобулочные изделия,   тонн</t>
  </si>
  <si>
    <t>Комбикорма, тонн</t>
  </si>
  <si>
    <t>Полуфабрикаты мясные, тонн</t>
  </si>
  <si>
    <t>2009год отчет</t>
  </si>
  <si>
    <t>Выпуск товаров и услуг по полному кругу предприятий транспорта, всего, тыс.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</si>
  <si>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</si>
  <si>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</si>
  <si>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</si>
  <si>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</si>
  <si>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</si>
  <si>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</si>
  <si>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</si>
  <si>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</si>
  <si>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</si>
  <si>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</si>
  <si>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</si>
  <si>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</si>
  <si>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</si>
  <si>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</si>
  <si>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</si>
  <si>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</si>
  <si>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</si>
  <si>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</si>
  <si>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</si>
  <si>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</si>
  <si>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</si>
  <si>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</si>
  <si>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</si>
  <si>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</si>
  <si>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</si>
  <si>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</si>
  <si>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 xml:space="preserve">Производство основных видов промышленной продукции в натуральном выражении 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</si>
  <si>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</si>
  <si>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</si>
  <si>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</si>
  <si>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</si>
  <si>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</si>
  <si>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</si>
  <si>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</si>
  <si>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</si>
  <si>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</si>
  <si>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</si>
  <si>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</si>
  <si>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</si>
  <si>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</si>
  <si>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</si>
  <si>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</si>
  <si>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</si>
  <si>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</si>
  <si>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</si>
  <si>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</si>
  <si>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</si>
  <si>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</si>
  <si>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</si>
  <si>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</si>
  <si>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</si>
  <si>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</si>
  <si>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</si>
  <si>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</si>
  <si>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</si>
  <si>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</si>
  <si>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</si>
  <si>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</si>
  <si>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</si>
  <si>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</si>
  <si>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</si>
  <si>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</si>
  <si>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</si>
  <si>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</si>
  <si>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</si>
  <si>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</si>
  <si>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</si>
  <si>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</si>
  <si>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</si>
  <si>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</si>
  <si>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количество субъектов малого предпринимательства в расчете на 1000 человек (единиц)</t>
  </si>
  <si>
    <t>доля среднесписочной численности работников малых предприятий в среднесписочной численности работников всех предприятий и организаций(%)</t>
  </si>
  <si>
    <t>общий объем расходов бюджета на развитие и поддержку малогол предпринимательства в расчете на 1 малое предприятие (рублей)</t>
  </si>
  <si>
    <t>Малый бизнес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</si>
  <si>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</si>
  <si>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</si>
  <si>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</si>
  <si>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насаждений,шт.</t>
  </si>
  <si>
    <t>количество установленных светильников наружного освещения,шт.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</si>
  <si>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</si>
  <si>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</si>
  <si>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Убыток предприятий, тыс. руб.</t>
  </si>
  <si>
    <t>Прибыль (убыток) – сальдо,  тыс. руб.</t>
  </si>
  <si>
    <t xml:space="preserve">Приложение </t>
  </si>
  <si>
    <t>Глава Воронежского сельского поселения</t>
  </si>
  <si>
    <t>В.А.Мацко</t>
  </si>
  <si>
    <t>к проекту  индикативного плана социально-экономического развития поселения на 2013 год</t>
  </si>
  <si>
    <t>Индикативный план социально-экономического развития  Воронежского сельского поселения  Усть-Лабинский района на 2013 год</t>
  </si>
  <si>
    <t>2011 год отчет</t>
  </si>
  <si>
    <t>2012год оценка</t>
  </si>
  <si>
    <t>2012 г. В % к 2011 г.</t>
  </si>
  <si>
    <t>2013 год прогноз</t>
  </si>
  <si>
    <t>2013в% к 2012 г.</t>
  </si>
  <si>
    <t>Прибыль прибыльных предприятий, млн. рублей</t>
  </si>
  <si>
    <t xml:space="preserve">Оборот розничной торговли,  млн. руб. 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</si>
  <si>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</si>
  <si>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</si>
  <si>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</si>
  <si>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млн.руб.</t>
  </si>
  <si>
    <t>объем работ, выполненных собственными силами по виду деятельности строительство, млн.руб.</t>
  </si>
  <si>
    <t>Фонд оплаты труда, млн. руб.</t>
  </si>
  <si>
    <t>Добыча полезных ископаемых (C),млн.руб</t>
  </si>
  <si>
    <t>количество детей дошкольного возраста, находящихся в очереди в учреждения дошкольного образования, чел.</t>
  </si>
  <si>
    <t>Объем продукции сельского хозяйства всех категорий хозяйств, млн.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</si>
</sst>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_р_._-;\-* #,##0.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24" borderId="0" xfId="0" applyFill="1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Alignment="1">
      <alignment/>
    </xf>
    <xf numFmtId="0" fontId="24" fillId="0" borderId="10" xfId="0" applyFont="1" applyBorder="1" applyAlignment="1">
      <alignment/>
    </xf>
    <xf numFmtId="0" fontId="24" fillId="24" borderId="10" xfId="0" applyFont="1" applyFill="1" applyBorder="1" applyAlignment="1">
      <alignment horizontal="center"/>
    </xf>
    <xf numFmtId="0" fontId="0" fillId="25" borderId="0" xfId="0" applyFill="1" applyAlignment="1">
      <alignment/>
    </xf>
    <xf numFmtId="1" fontId="18" fillId="25" borderId="0" xfId="0" applyNumberFormat="1" applyFont="1" applyFill="1" applyAlignment="1">
      <alignment/>
    </xf>
    <xf numFmtId="0" fontId="18" fillId="25" borderId="0" xfId="0" applyFont="1" applyFill="1" applyAlignment="1">
      <alignment/>
    </xf>
    <xf numFmtId="0" fontId="32" fillId="25" borderId="10" xfId="0" applyFont="1" applyFill="1" applyBorder="1" applyAlignment="1">
      <alignment wrapText="1"/>
    </xf>
    <xf numFmtId="0" fontId="33" fillId="25" borderId="10" xfId="0" applyFont="1" applyFill="1" applyBorder="1" applyAlignment="1">
      <alignment/>
    </xf>
    <xf numFmtId="165" fontId="32" fillId="25" borderId="10" xfId="0" applyNumberFormat="1" applyFont="1" applyFill="1" applyBorder="1" applyAlignment="1">
      <alignment wrapText="1"/>
    </xf>
    <xf numFmtId="165" fontId="32" fillId="25" borderId="10" xfId="0" applyNumberFormat="1" applyFont="1" applyFill="1" applyBorder="1" applyAlignment="1">
      <alignment/>
    </xf>
    <xf numFmtId="165" fontId="33" fillId="25" borderId="10" xfId="0" applyNumberFormat="1" applyFont="1" applyFill="1" applyBorder="1" applyAlignment="1">
      <alignment/>
    </xf>
    <xf numFmtId="0" fontId="32" fillId="25" borderId="10" xfId="0" applyFont="1" applyFill="1" applyBorder="1" applyAlignment="1">
      <alignment/>
    </xf>
    <xf numFmtId="2" fontId="32" fillId="25" borderId="10" xfId="0" applyNumberFormat="1" applyFont="1" applyFill="1" applyBorder="1" applyAlignment="1">
      <alignment wrapText="1"/>
    </xf>
    <xf numFmtId="164" fontId="32" fillId="25" borderId="10" xfId="0" applyNumberFormat="1" applyFont="1" applyFill="1" applyBorder="1" applyAlignment="1">
      <alignment wrapText="1"/>
    </xf>
    <xf numFmtId="164" fontId="33" fillId="25" borderId="10" xfId="0" applyNumberFormat="1" applyFont="1" applyFill="1" applyBorder="1" applyAlignment="1">
      <alignment/>
    </xf>
    <xf numFmtId="164" fontId="32" fillId="25" borderId="10" xfId="0" applyNumberFormat="1" applyFont="1" applyFill="1" applyBorder="1" applyAlignment="1">
      <alignment/>
    </xf>
    <xf numFmtId="0" fontId="33" fillId="25" borderId="10" xfId="0" applyFont="1" applyFill="1" applyBorder="1" applyAlignment="1">
      <alignment vertical="top" wrapText="1"/>
    </xf>
    <xf numFmtId="2" fontId="33" fillId="25" borderId="10" xfId="0" applyNumberFormat="1" applyFont="1" applyFill="1" applyBorder="1" applyAlignment="1">
      <alignment wrapText="1"/>
    </xf>
    <xf numFmtId="164" fontId="33" fillId="25" borderId="10" xfId="0" applyNumberFormat="1" applyFont="1" applyFill="1" applyBorder="1" applyAlignment="1">
      <alignment wrapText="1"/>
    </xf>
    <xf numFmtId="0" fontId="33" fillId="25" borderId="10" xfId="0" applyFont="1" applyFill="1" applyBorder="1" applyAlignment="1">
      <alignment wrapText="1"/>
    </xf>
    <xf numFmtId="164" fontId="32" fillId="25" borderId="10" xfId="0" applyNumberFormat="1" applyFont="1" applyFill="1" applyBorder="1" applyAlignment="1">
      <alignment vertical="center" wrapText="1"/>
    </xf>
    <xf numFmtId="0" fontId="32" fillId="25" borderId="10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vertical="center" wrapText="1"/>
    </xf>
    <xf numFmtId="0" fontId="34" fillId="25" borderId="10" xfId="0" applyFont="1" applyFill="1" applyBorder="1" applyAlignment="1">
      <alignment/>
    </xf>
    <xf numFmtId="164" fontId="33" fillId="25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164" fontId="24" fillId="0" borderId="10" xfId="0" applyNumberFormat="1" applyFont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left"/>
    </xf>
    <xf numFmtId="165" fontId="19" fillId="25" borderId="10" xfId="0" applyNumberFormat="1" applyFont="1" applyFill="1" applyBorder="1" applyAlignment="1">
      <alignment horizontal="left"/>
    </xf>
    <xf numFmtId="165" fontId="24" fillId="25" borderId="10" xfId="0" applyNumberFormat="1" applyFont="1" applyFill="1" applyBorder="1" applyAlignment="1">
      <alignment horizontal="left"/>
    </xf>
    <xf numFmtId="0" fontId="24" fillId="25" borderId="10" xfId="0" applyFont="1" applyFill="1" applyBorder="1" applyAlignment="1">
      <alignment horizontal="left" wrapText="1"/>
    </xf>
    <xf numFmtId="164" fontId="18" fillId="25" borderId="10" xfId="0" applyNumberFormat="1" applyFont="1" applyFill="1" applyBorder="1" applyAlignment="1">
      <alignment horizontal="left"/>
    </xf>
    <xf numFmtId="165" fontId="32" fillId="25" borderId="10" xfId="0" applyNumberFormat="1" applyFont="1" applyFill="1" applyBorder="1" applyAlignment="1">
      <alignment horizontal="left"/>
    </xf>
    <xf numFmtId="165" fontId="33" fillId="25" borderId="10" xfId="0" applyNumberFormat="1" applyFont="1" applyFill="1" applyBorder="1" applyAlignment="1">
      <alignment horizontal="left"/>
    </xf>
    <xf numFmtId="164" fontId="24" fillId="0" borderId="10" xfId="0" applyNumberFormat="1" applyFont="1" applyBorder="1" applyAlignment="1">
      <alignment horizontal="right"/>
    </xf>
    <xf numFmtId="0" fontId="33" fillId="25" borderId="10" xfId="0" applyFont="1" applyFill="1" applyBorder="1" applyAlignment="1">
      <alignment wrapText="1"/>
    </xf>
    <xf numFmtId="0" fontId="35" fillId="25" borderId="10" xfId="0" applyFont="1" applyFill="1" applyBorder="1" applyAlignment="1">
      <alignment/>
    </xf>
    <xf numFmtId="164" fontId="35" fillId="25" borderId="10" xfId="0" applyNumberFormat="1" applyFont="1" applyFill="1" applyBorder="1" applyAlignment="1">
      <alignment/>
    </xf>
    <xf numFmtId="0" fontId="36" fillId="0" borderId="10" xfId="0" applyFont="1" applyBorder="1" applyAlignment="1">
      <alignment horizontal="right"/>
    </xf>
    <xf numFmtId="164" fontId="35" fillId="25" borderId="10" xfId="0" applyNumberFormat="1" applyFont="1" applyFill="1" applyBorder="1" applyAlignment="1">
      <alignment horizontal="right"/>
    </xf>
    <xf numFmtId="0" fontId="37" fillId="25" borderId="10" xfId="0" applyFont="1" applyFill="1" applyBorder="1" applyAlignment="1">
      <alignment horizontal="right"/>
    </xf>
    <xf numFmtId="164" fontId="35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64" fontId="35" fillId="25" borderId="10" xfId="0" applyNumberFormat="1" applyFont="1" applyFill="1" applyBorder="1" applyAlignment="1">
      <alignment wrapText="1"/>
    </xf>
    <xf numFmtId="0" fontId="36" fillId="25" borderId="10" xfId="0" applyFont="1" applyFill="1" applyBorder="1" applyAlignment="1">
      <alignment horizontal="right"/>
    </xf>
    <xf numFmtId="0" fontId="37" fillId="25" borderId="10" xfId="0" applyFont="1" applyFill="1" applyBorder="1" applyAlignment="1">
      <alignment/>
    </xf>
    <xf numFmtId="165" fontId="35" fillId="25" borderId="10" xfId="0" applyNumberFormat="1" applyFont="1" applyFill="1" applyBorder="1" applyAlignment="1">
      <alignment/>
    </xf>
    <xf numFmtId="164" fontId="35" fillId="0" borderId="10" xfId="0" applyNumberFormat="1" applyFont="1" applyBorder="1" applyAlignment="1">
      <alignment horizontal="right"/>
    </xf>
    <xf numFmtId="165" fontId="37" fillId="25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33" fillId="25" borderId="10" xfId="0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33" fillId="25" borderId="10" xfId="0" applyFont="1" applyFill="1" applyBorder="1" applyAlignment="1">
      <alignment vertical="top" wrapText="1"/>
    </xf>
    <xf numFmtId="2" fontId="33" fillId="25" borderId="10" xfId="0" applyNumberFormat="1" applyFont="1" applyFill="1" applyBorder="1" applyAlignment="1">
      <alignment wrapText="1"/>
    </xf>
    <xf numFmtId="0" fontId="19" fillId="25" borderId="0" xfId="0" applyFont="1" applyFill="1" applyAlignment="1">
      <alignment horizontal="center" vertical="center" wrapText="1"/>
    </xf>
    <xf numFmtId="0" fontId="33" fillId="25" borderId="11" xfId="0" applyFont="1" applyFill="1" applyBorder="1" applyAlignment="1">
      <alignment horizontal="center" wrapText="1"/>
    </xf>
    <xf numFmtId="0" fontId="33" fillId="25" borderId="12" xfId="0" applyFont="1" applyFill="1" applyBorder="1" applyAlignment="1">
      <alignment horizontal="center" wrapText="1"/>
    </xf>
    <xf numFmtId="0" fontId="33" fillId="25" borderId="10" xfId="0" applyFont="1" applyFill="1" applyBorder="1" applyAlignment="1">
      <alignment wrapText="1"/>
    </xf>
    <xf numFmtId="0" fontId="35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vertical="center" wrapText="1"/>
    </xf>
    <xf numFmtId="165" fontId="35" fillId="25" borderId="10" xfId="0" applyNumberFormat="1" applyFont="1" applyFill="1" applyBorder="1" applyAlignment="1">
      <alignment horizontal="right"/>
    </xf>
    <xf numFmtId="0" fontId="35" fillId="25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zoomScale="75" zoomScaleNormal="75" zoomScalePageLayoutView="0" workbookViewId="0" topLeftCell="A87">
      <selection activeCell="R103" sqref="R103"/>
    </sheetView>
  </sheetViews>
  <sheetFormatPr defaultColWidth="9.00390625" defaultRowHeight="12.75"/>
  <cols>
    <col min="1" max="1" width="52.00390625" style="0" customWidth="1"/>
    <col min="2" max="2" width="13.25390625" style="0" hidden="1" customWidth="1"/>
    <col min="3" max="3" width="9.375" style="0" hidden="1" customWidth="1"/>
    <col min="4" max="5" width="9.125" style="0" hidden="1" customWidth="1"/>
    <col min="6" max="6" width="0.12890625" style="0" hidden="1" customWidth="1"/>
    <col min="7" max="10" width="9.125" style="0" hidden="1" customWidth="1"/>
    <col min="11" max="11" width="11.25390625" style="0" hidden="1" customWidth="1"/>
    <col min="12" max="16" width="9.125" style="0" hidden="1" customWidth="1"/>
    <col min="17" max="17" width="14.125" style="0" hidden="1" customWidth="1"/>
    <col min="18" max="18" width="12.00390625" style="0" customWidth="1"/>
    <col min="19" max="20" width="11.875" style="0" customWidth="1"/>
    <col min="21" max="21" width="11.00390625" style="0" customWidth="1"/>
    <col min="22" max="22" width="10.875" style="0" customWidth="1"/>
  </cols>
  <sheetData>
    <row r="1" spans="2:23" ht="15">
      <c r="B1" s="58"/>
      <c r="C1" s="58"/>
      <c r="D1" s="58"/>
      <c r="E1" s="58"/>
      <c r="F1" s="58"/>
      <c r="S1" s="55" t="s">
        <v>125</v>
      </c>
      <c r="T1" s="55"/>
      <c r="U1" s="55"/>
      <c r="V1" s="55"/>
      <c r="W1" s="55"/>
    </row>
    <row r="2" spans="2:23" ht="12.75">
      <c r="B2" s="58"/>
      <c r="C2" s="58"/>
      <c r="D2" s="58"/>
      <c r="E2" s="58"/>
      <c r="F2" s="58"/>
      <c r="S2" s="56" t="s">
        <v>128</v>
      </c>
      <c r="T2" s="56"/>
      <c r="U2" s="56"/>
      <c r="V2" s="56"/>
      <c r="W2" s="56"/>
    </row>
    <row r="3" spans="2:23" ht="12.75">
      <c r="B3" s="58"/>
      <c r="C3" s="58"/>
      <c r="D3" s="58"/>
      <c r="E3" s="58"/>
      <c r="F3" s="58"/>
      <c r="G3" s="58"/>
      <c r="H3" s="58"/>
      <c r="S3" s="56"/>
      <c r="T3" s="56"/>
      <c r="U3" s="56"/>
      <c r="V3" s="56"/>
      <c r="W3" s="56"/>
    </row>
    <row r="4" spans="2:23" ht="12.75">
      <c r="B4" s="58"/>
      <c r="C4" s="58"/>
      <c r="D4" s="58"/>
      <c r="E4" s="58"/>
      <c r="F4" s="58"/>
      <c r="G4" s="58"/>
      <c r="H4" s="58"/>
      <c r="S4" s="56"/>
      <c r="T4" s="56"/>
      <c r="U4" s="56"/>
      <c r="V4" s="56"/>
      <c r="W4" s="56"/>
    </row>
    <row r="5" spans="2:8" ht="12.75" customHeight="1">
      <c r="B5" s="1"/>
      <c r="C5" s="1"/>
      <c r="D5" s="1"/>
      <c r="E5" s="1"/>
      <c r="F5" s="1"/>
      <c r="G5" s="1"/>
      <c r="H5" s="1"/>
    </row>
    <row r="6" spans="1:21" ht="15.75" customHeight="1">
      <c r="A6" s="61" t="s">
        <v>129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5.7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2.75">
      <c r="A8" s="7"/>
      <c r="B8" s="8"/>
      <c r="C8" s="9"/>
      <c r="D8" s="9"/>
      <c r="E8" s="9"/>
      <c r="F8" s="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5.75" customHeight="1">
      <c r="A9" s="57" t="s">
        <v>0</v>
      </c>
      <c r="B9" s="57" t="s">
        <v>34</v>
      </c>
      <c r="C9" s="59" t="s">
        <v>9</v>
      </c>
      <c r="D9" s="59" t="s">
        <v>10</v>
      </c>
      <c r="E9" s="59" t="s">
        <v>11</v>
      </c>
      <c r="F9" s="59" t="s">
        <v>40</v>
      </c>
      <c r="G9" s="59" t="s">
        <v>12</v>
      </c>
      <c r="H9" s="59" t="s">
        <v>13</v>
      </c>
      <c r="I9" s="59" t="s">
        <v>14</v>
      </c>
      <c r="J9" s="59" t="s">
        <v>15</v>
      </c>
      <c r="K9" s="59" t="s">
        <v>16</v>
      </c>
      <c r="L9" s="59" t="s">
        <v>17</v>
      </c>
      <c r="M9" s="59" t="s">
        <v>18</v>
      </c>
      <c r="N9" s="59" t="s">
        <v>19</v>
      </c>
      <c r="O9" s="59" t="s">
        <v>20</v>
      </c>
      <c r="P9" s="59" t="s">
        <v>21</v>
      </c>
      <c r="Q9" s="59" t="s">
        <v>22</v>
      </c>
      <c r="R9" s="60" t="s">
        <v>130</v>
      </c>
      <c r="S9" s="64" t="s">
        <v>131</v>
      </c>
      <c r="T9" s="62" t="s">
        <v>132</v>
      </c>
      <c r="U9" s="64" t="s">
        <v>133</v>
      </c>
      <c r="V9" s="54" t="s">
        <v>134</v>
      </c>
    </row>
    <row r="10" spans="1:22" ht="15.75" customHeight="1">
      <c r="A10" s="57"/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  <c r="S10" s="64"/>
      <c r="T10" s="63"/>
      <c r="U10" s="64"/>
      <c r="V10" s="54"/>
    </row>
    <row r="11" spans="1:22" ht="31.5">
      <c r="A11" s="26" t="s">
        <v>4</v>
      </c>
      <c r="B11" s="10">
        <f>C11+D11+E11+F11+G11+H11+I11+J11+K11+L11+M11+N11+O11+P11+Q11</f>
        <v>113.22000000000003</v>
      </c>
      <c r="C11" s="13">
        <v>3.73</v>
      </c>
      <c r="D11" s="15">
        <v>5.049</v>
      </c>
      <c r="E11" s="15">
        <v>2.716</v>
      </c>
      <c r="F11" s="11">
        <v>7.776</v>
      </c>
      <c r="G11" s="11">
        <v>2.242</v>
      </c>
      <c r="H11" s="11">
        <v>9.952</v>
      </c>
      <c r="I11" s="11">
        <v>2.029</v>
      </c>
      <c r="J11" s="14">
        <v>5.549</v>
      </c>
      <c r="K11" s="14">
        <v>14.452</v>
      </c>
      <c r="L11" s="14">
        <v>1.259</v>
      </c>
      <c r="M11" s="11">
        <v>5.953</v>
      </c>
      <c r="N11" s="11">
        <v>3.616</v>
      </c>
      <c r="O11" s="14">
        <v>2.721</v>
      </c>
      <c r="P11" s="14">
        <v>2.802</v>
      </c>
      <c r="Q11" s="11">
        <v>43.374</v>
      </c>
      <c r="R11" s="41">
        <v>8.579</v>
      </c>
      <c r="S11" s="41">
        <v>8.574</v>
      </c>
      <c r="T11" s="42">
        <f>S11/R11*100</f>
        <v>99.9417181489684</v>
      </c>
      <c r="U11" s="41">
        <v>8.577</v>
      </c>
      <c r="V11" s="46">
        <f>U11/S11*100</f>
        <v>100.03498950314906</v>
      </c>
    </row>
    <row r="12" spans="1:22" ht="31.5">
      <c r="A12" s="26" t="s">
        <v>8</v>
      </c>
      <c r="B12" s="10"/>
      <c r="C12" s="13">
        <v>4.289</v>
      </c>
      <c r="D12" s="15">
        <v>4.549</v>
      </c>
      <c r="E12" s="15">
        <v>6.558</v>
      </c>
      <c r="F12" s="11">
        <v>4.896</v>
      </c>
      <c r="G12" s="11">
        <v>4.189</v>
      </c>
      <c r="H12" s="11">
        <v>7.673</v>
      </c>
      <c r="I12" s="11">
        <v>4.959</v>
      </c>
      <c r="J12" s="14">
        <v>4.551</v>
      </c>
      <c r="K12" s="14">
        <v>4.398</v>
      </c>
      <c r="L12" s="14">
        <v>6.832</v>
      </c>
      <c r="M12" s="11">
        <v>4.24</v>
      </c>
      <c r="N12" s="11">
        <v>4.329</v>
      </c>
      <c r="O12" s="14">
        <v>4.373</v>
      </c>
      <c r="P12" s="11">
        <v>4.218</v>
      </c>
      <c r="Q12" s="11">
        <v>9.639</v>
      </c>
      <c r="R12" s="41">
        <v>6.42</v>
      </c>
      <c r="S12" s="41">
        <v>7.229</v>
      </c>
      <c r="T12" s="42">
        <f>S12/R12*100</f>
        <v>112.60124610591899</v>
      </c>
      <c r="U12" s="41">
        <v>8.097</v>
      </c>
      <c r="V12" s="46">
        <f aca="true" t="shared" si="0" ref="V12:V75">U12/S12*100</f>
        <v>112.00719324941208</v>
      </c>
    </row>
    <row r="13" spans="1:22" ht="31.5">
      <c r="A13" s="26" t="s">
        <v>6</v>
      </c>
      <c r="B13" s="12">
        <f>C13+D13+E13+F13+G13+H13+I13+J13+K13+L13+M13+N13+O13+P13+Q13</f>
        <v>67.74</v>
      </c>
      <c r="C13" s="13">
        <v>1.892</v>
      </c>
      <c r="D13" s="13">
        <v>2.554</v>
      </c>
      <c r="E13" s="13">
        <v>1.384</v>
      </c>
      <c r="F13" s="14">
        <v>3.922</v>
      </c>
      <c r="G13" s="14">
        <v>1.737</v>
      </c>
      <c r="H13" s="14">
        <v>4.832</v>
      </c>
      <c r="I13" s="14">
        <v>1.035</v>
      </c>
      <c r="J13" s="14">
        <v>2.805</v>
      </c>
      <c r="K13" s="14">
        <v>7.29</v>
      </c>
      <c r="L13" s="14">
        <v>0.653</v>
      </c>
      <c r="M13" s="14">
        <v>3.008</v>
      </c>
      <c r="N13" s="14">
        <v>1.836</v>
      </c>
      <c r="O13" s="14">
        <v>1.381</v>
      </c>
      <c r="P13" s="14">
        <v>1.421</v>
      </c>
      <c r="Q13" s="14">
        <v>31.99</v>
      </c>
      <c r="R13" s="51">
        <v>2.925</v>
      </c>
      <c r="S13" s="51">
        <v>2.853</v>
      </c>
      <c r="T13" s="42">
        <f aca="true" t="shared" si="1" ref="T13:T75">S13/R13*100</f>
        <v>97.53846153846155</v>
      </c>
      <c r="U13" s="51">
        <v>2.847</v>
      </c>
      <c r="V13" s="46">
        <f t="shared" si="0"/>
        <v>99.78969505783385</v>
      </c>
    </row>
    <row r="14" spans="1:22" ht="15.75">
      <c r="A14" s="25" t="s">
        <v>5</v>
      </c>
      <c r="B14" s="12">
        <f>C14+D14+E14+F14+G14+H14+I14+J14+K14+L14+M14+N14+O14+P14+Q14</f>
        <v>41.361000000000004</v>
      </c>
      <c r="C14" s="13">
        <v>0.548</v>
      </c>
      <c r="D14" s="13">
        <v>0.57</v>
      </c>
      <c r="E14" s="13">
        <v>0.75</v>
      </c>
      <c r="F14" s="13">
        <v>1.173</v>
      </c>
      <c r="G14" s="13">
        <v>0.36</v>
      </c>
      <c r="H14" s="13">
        <v>3.717</v>
      </c>
      <c r="I14" s="13">
        <v>0.581</v>
      </c>
      <c r="J14" s="13">
        <v>0.876</v>
      </c>
      <c r="K14" s="13">
        <v>5.398</v>
      </c>
      <c r="L14" s="13">
        <v>0.368</v>
      </c>
      <c r="M14" s="13">
        <v>1.007</v>
      </c>
      <c r="N14" s="13">
        <v>0.71</v>
      </c>
      <c r="O14" s="13">
        <v>0.783</v>
      </c>
      <c r="P14" s="13">
        <v>0.5</v>
      </c>
      <c r="Q14" s="13">
        <v>24.02</v>
      </c>
      <c r="R14" s="53">
        <v>1.134</v>
      </c>
      <c r="S14" s="53">
        <v>1.099</v>
      </c>
      <c r="T14" s="42">
        <f t="shared" si="1"/>
        <v>96.91358024691358</v>
      </c>
      <c r="U14" s="53">
        <v>1.105</v>
      </c>
      <c r="V14" s="46">
        <f t="shared" si="0"/>
        <v>100.5459508644222</v>
      </c>
    </row>
    <row r="15" spans="1:22" ht="31.5">
      <c r="A15" s="26" t="s">
        <v>7</v>
      </c>
      <c r="B15" s="12">
        <f>3929000/12/26961</f>
        <v>12.144084665504495</v>
      </c>
      <c r="C15" s="13">
        <v>7.3064</v>
      </c>
      <c r="D15" s="13">
        <v>8.223</v>
      </c>
      <c r="E15" s="13">
        <v>8.6062</v>
      </c>
      <c r="F15" s="14">
        <v>9.2253</v>
      </c>
      <c r="G15" s="14">
        <v>9.083</v>
      </c>
      <c r="H15" s="14">
        <v>11.509</v>
      </c>
      <c r="I15" s="14">
        <v>8.139</v>
      </c>
      <c r="J15" s="14">
        <v>8.174</v>
      </c>
      <c r="K15" s="14">
        <v>10.068</v>
      </c>
      <c r="L15" s="14">
        <v>9.597</v>
      </c>
      <c r="M15" s="14">
        <v>9.207</v>
      </c>
      <c r="N15" s="14">
        <v>8.793</v>
      </c>
      <c r="O15" s="14">
        <v>8.874</v>
      </c>
      <c r="P15" s="14">
        <v>8.952</v>
      </c>
      <c r="Q15" s="14">
        <v>12.72</v>
      </c>
      <c r="R15" s="51">
        <v>12.312</v>
      </c>
      <c r="S15" s="51">
        <v>13.789</v>
      </c>
      <c r="T15" s="42">
        <f t="shared" si="1"/>
        <v>111.9964262508122</v>
      </c>
      <c r="U15" s="51">
        <v>15.306</v>
      </c>
      <c r="V15" s="46">
        <f t="shared" si="0"/>
        <v>111.00152295307855</v>
      </c>
    </row>
    <row r="16" spans="1:22" ht="31.5">
      <c r="A16" s="31" t="s">
        <v>121</v>
      </c>
      <c r="B16" s="32">
        <v>3.15</v>
      </c>
      <c r="C16" s="32">
        <v>3.15</v>
      </c>
      <c r="D16" s="33"/>
      <c r="E16" s="33"/>
      <c r="F16" s="34">
        <v>3.15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49">
        <v>3.202</v>
      </c>
      <c r="S16" s="49">
        <v>3.202</v>
      </c>
      <c r="T16" s="44">
        <f t="shared" si="1"/>
        <v>100</v>
      </c>
      <c r="U16" s="49">
        <v>3.202</v>
      </c>
      <c r="V16" s="44">
        <f t="shared" si="0"/>
        <v>100</v>
      </c>
    </row>
    <row r="17" spans="1:22" ht="31.5">
      <c r="A17" s="35" t="s">
        <v>122</v>
      </c>
      <c r="B17" s="36">
        <v>4.7</v>
      </c>
      <c r="C17" s="32">
        <v>4.85</v>
      </c>
      <c r="D17" s="37"/>
      <c r="E17" s="37"/>
      <c r="F17" s="38">
        <v>4.7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67">
        <v>5.2</v>
      </c>
      <c r="S17" s="68">
        <v>5.2</v>
      </c>
      <c r="T17" s="44">
        <f t="shared" si="1"/>
        <v>100</v>
      </c>
      <c r="U17" s="49">
        <v>5.3</v>
      </c>
      <c r="V17" s="44">
        <f t="shared" si="0"/>
        <v>101.92307692307692</v>
      </c>
    </row>
    <row r="18" spans="1:22" s="3" customFormat="1" ht="39.75" customHeight="1">
      <c r="A18" s="10" t="s">
        <v>35</v>
      </c>
      <c r="B18" s="15">
        <f>C18+D18+E18+F18+G18+H18+I18+J18+K18+L18+M18+N18+O18+P18+Q18</f>
        <v>828</v>
      </c>
      <c r="C18" s="15">
        <v>26</v>
      </c>
      <c r="D18" s="15">
        <v>37</v>
      </c>
      <c r="E18" s="15">
        <v>34</v>
      </c>
      <c r="F18" s="15">
        <v>38</v>
      </c>
      <c r="G18" s="15">
        <v>15</v>
      </c>
      <c r="H18" s="15">
        <v>7</v>
      </c>
      <c r="I18" s="15">
        <v>13</v>
      </c>
      <c r="J18" s="15">
        <v>28</v>
      </c>
      <c r="K18" s="15">
        <v>72</v>
      </c>
      <c r="L18" s="15">
        <v>16</v>
      </c>
      <c r="M18" s="15">
        <v>48</v>
      </c>
      <c r="N18" s="15">
        <v>31</v>
      </c>
      <c r="O18" s="15">
        <v>6</v>
      </c>
      <c r="P18" s="15">
        <v>23</v>
      </c>
      <c r="Q18" s="15">
        <v>434</v>
      </c>
      <c r="R18" s="50">
        <v>47</v>
      </c>
      <c r="S18" s="50">
        <v>46</v>
      </c>
      <c r="T18" s="42">
        <f t="shared" si="1"/>
        <v>97.87234042553192</v>
      </c>
      <c r="U18" s="50">
        <v>45</v>
      </c>
      <c r="V18" s="46">
        <f t="shared" si="0"/>
        <v>97.82608695652173</v>
      </c>
    </row>
    <row r="19" spans="1:22" s="4" customFormat="1" ht="48.75" customHeight="1">
      <c r="A19" s="25" t="s">
        <v>3</v>
      </c>
      <c r="B19" s="16">
        <f>(C19+D19+E19+F19+G19+H19+I19+J19+K19+L19+M19+N19+O19+P19+Q19)/15</f>
        <v>1.7606666666666666</v>
      </c>
      <c r="C19" s="15">
        <v>3.95</v>
      </c>
      <c r="D19" s="15">
        <v>2.05</v>
      </c>
      <c r="E19" s="15">
        <v>2.35</v>
      </c>
      <c r="F19" s="15">
        <v>0.79</v>
      </c>
      <c r="G19" s="15">
        <v>1.34</v>
      </c>
      <c r="H19" s="15">
        <v>0.8</v>
      </c>
      <c r="I19" s="15">
        <v>1.44</v>
      </c>
      <c r="J19" s="15">
        <v>1.33</v>
      </c>
      <c r="K19" s="15">
        <v>1.18</v>
      </c>
      <c r="L19" s="15">
        <v>1.43</v>
      </c>
      <c r="M19" s="15">
        <v>2.66</v>
      </c>
      <c r="N19" s="15">
        <v>2.58</v>
      </c>
      <c r="O19" s="15">
        <v>0.53</v>
      </c>
      <c r="P19" s="15">
        <v>2.47</v>
      </c>
      <c r="Q19" s="15">
        <v>1.51</v>
      </c>
      <c r="R19" s="50">
        <v>0.94</v>
      </c>
      <c r="S19" s="50">
        <v>0.92</v>
      </c>
      <c r="T19" s="42">
        <f t="shared" si="1"/>
        <v>97.87234042553192</v>
      </c>
      <c r="U19" s="50">
        <v>0.9</v>
      </c>
      <c r="V19" s="46">
        <f t="shared" si="0"/>
        <v>97.82608695652173</v>
      </c>
    </row>
    <row r="20" spans="1:22" s="4" customFormat="1" ht="24.75" customHeight="1">
      <c r="A20" s="31" t="s">
        <v>135</v>
      </c>
      <c r="B20" s="16"/>
      <c r="C20" s="15"/>
      <c r="D20" s="15"/>
      <c r="E20" s="15"/>
      <c r="F20" s="6">
        <v>42400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43">
        <v>117.4</v>
      </c>
      <c r="S20" s="43">
        <v>103.9</v>
      </c>
      <c r="T20" s="44">
        <f t="shared" si="1"/>
        <v>88.50085178875638</v>
      </c>
      <c r="U20" s="43">
        <v>108.8</v>
      </c>
      <c r="V20" s="52">
        <f t="shared" si="0"/>
        <v>104.71607314725698</v>
      </c>
    </row>
    <row r="21" spans="1:22" s="4" customFormat="1" ht="22.5" customHeight="1">
      <c r="A21" s="31" t="s">
        <v>123</v>
      </c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5"/>
      <c r="S21" s="43"/>
      <c r="T21" s="44"/>
      <c r="U21" s="43"/>
      <c r="V21" s="39"/>
    </row>
    <row r="22" spans="1:22" s="4" customFormat="1" ht="16.5" customHeight="1">
      <c r="A22" s="31" t="s">
        <v>124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3">
        <v>116.9</v>
      </c>
      <c r="S22" s="43">
        <f>S20-S21</f>
        <v>103.9</v>
      </c>
      <c r="T22" s="44">
        <f t="shared" si="1"/>
        <v>88.87938408896493</v>
      </c>
      <c r="U22" s="43">
        <f>U20-U21</f>
        <v>108.8</v>
      </c>
      <c r="V22" s="52">
        <f t="shared" si="0"/>
        <v>104.71607314725698</v>
      </c>
    </row>
    <row r="23" spans="1:22" s="2" customFormat="1" ht="15.75">
      <c r="A23" s="26" t="s">
        <v>142</v>
      </c>
      <c r="B23" s="10">
        <f>C23+D23+E23+F23+G23+H23+I23+J23+K23+L23+M23+N23+O23+P23+Q23</f>
        <v>3929005</v>
      </c>
      <c r="C23" s="15">
        <v>44583</v>
      </c>
      <c r="D23" s="15">
        <v>113700</v>
      </c>
      <c r="E23" s="15">
        <v>91583</v>
      </c>
      <c r="F23" s="11">
        <v>195750</v>
      </c>
      <c r="G23" s="11">
        <v>24417</v>
      </c>
      <c r="H23" s="11">
        <v>449000</v>
      </c>
      <c r="I23" s="11">
        <v>50417</v>
      </c>
      <c r="J23" s="11">
        <v>121583</v>
      </c>
      <c r="K23" s="11">
        <v>309417</v>
      </c>
      <c r="L23" s="11">
        <v>46833</v>
      </c>
      <c r="M23" s="11">
        <v>88117</v>
      </c>
      <c r="N23" s="11">
        <v>54500</v>
      </c>
      <c r="O23" s="11">
        <v>61167</v>
      </c>
      <c r="P23" s="11">
        <v>55083</v>
      </c>
      <c r="Q23" s="11">
        <v>2222855</v>
      </c>
      <c r="R23" s="41">
        <v>227.325</v>
      </c>
      <c r="S23" s="41">
        <v>270.865</v>
      </c>
      <c r="T23" s="42">
        <f t="shared" si="1"/>
        <v>119.153194765204</v>
      </c>
      <c r="U23" s="41">
        <v>296.265</v>
      </c>
      <c r="V23" s="46">
        <f t="shared" si="0"/>
        <v>109.37736510807967</v>
      </c>
    </row>
    <row r="24" spans="1:22" s="2" customFormat="1" ht="15.75">
      <c r="A24" s="11" t="s">
        <v>143</v>
      </c>
      <c r="B24" s="17">
        <f>C24+D24+E24+F24+G24+H24+I24+J24+K24+L24+M24+N24+O24+P24+Q24</f>
        <v>158300</v>
      </c>
      <c r="C24" s="15"/>
      <c r="D24" s="15"/>
      <c r="E24" s="15"/>
      <c r="F24" s="18">
        <v>158300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51">
        <v>36.653</v>
      </c>
      <c r="S24" s="51">
        <v>49.9143</v>
      </c>
      <c r="T24" s="42">
        <f t="shared" si="1"/>
        <v>136.18066733964477</v>
      </c>
      <c r="U24" s="41">
        <v>57.5123</v>
      </c>
      <c r="V24" s="46">
        <f t="shared" si="0"/>
        <v>115.22209066339708</v>
      </c>
    </row>
    <row r="25" spans="1:22" s="2" customFormat="1" ht="15.75">
      <c r="A25" s="11" t="s">
        <v>1</v>
      </c>
      <c r="B25" s="17">
        <f>C25+D25+E25+F25+G25+H25+I25+J25+K25+L25+M25+N25+O25+P25+Q25</f>
        <v>2996165</v>
      </c>
      <c r="C25" s="15"/>
      <c r="D25" s="19"/>
      <c r="E25" s="19"/>
      <c r="F25" s="11"/>
      <c r="G25" s="11"/>
      <c r="H25" s="11"/>
      <c r="I25" s="11"/>
      <c r="J25" s="11"/>
      <c r="K25" s="18">
        <v>260833</v>
      </c>
      <c r="L25" s="11"/>
      <c r="M25" s="11"/>
      <c r="N25" s="11"/>
      <c r="O25" s="11"/>
      <c r="P25" s="11"/>
      <c r="Q25" s="18">
        <v>2735332</v>
      </c>
      <c r="R25" s="11"/>
      <c r="S25" s="11"/>
      <c r="T25" s="18"/>
      <c r="U25" s="11"/>
      <c r="V25" s="30"/>
    </row>
    <row r="26" spans="1:22" ht="31.5">
      <c r="A26" s="23" t="s">
        <v>2</v>
      </c>
      <c r="B26" s="17">
        <f>C26+D26+E26+F26+G26+H26+I26+J26+K26+L26+M26+N26+O26+P26+Q26</f>
        <v>1406062</v>
      </c>
      <c r="C26" s="13"/>
      <c r="D26" s="13">
        <v>3.452</v>
      </c>
      <c r="E26" s="13">
        <v>1.355</v>
      </c>
      <c r="F26" s="14">
        <v>8.474</v>
      </c>
      <c r="G26" s="14"/>
      <c r="H26" s="14">
        <v>3.364</v>
      </c>
      <c r="I26" s="14"/>
      <c r="J26" s="14"/>
      <c r="K26" s="14"/>
      <c r="L26" s="14">
        <v>0.726</v>
      </c>
      <c r="M26" s="14"/>
      <c r="N26" s="14"/>
      <c r="O26" s="14">
        <v>2.155</v>
      </c>
      <c r="P26" s="14"/>
      <c r="Q26" s="14">
        <v>1406042.474</v>
      </c>
      <c r="R26" s="11">
        <v>8.896</v>
      </c>
      <c r="S26" s="11">
        <v>9.345</v>
      </c>
      <c r="T26" s="18">
        <f t="shared" si="1"/>
        <v>105.04721223021582</v>
      </c>
      <c r="U26" s="11">
        <v>10.837</v>
      </c>
      <c r="V26" s="30">
        <f t="shared" si="0"/>
        <v>115.96575708935259</v>
      </c>
    </row>
    <row r="27" spans="1:22" ht="31.5">
      <c r="A27" s="25" t="s">
        <v>68</v>
      </c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8"/>
      <c r="U27" s="15"/>
      <c r="V27" s="30"/>
    </row>
    <row r="28" spans="1:22" ht="31.5">
      <c r="A28" s="20" t="s">
        <v>23</v>
      </c>
      <c r="B28" s="10">
        <f>C28+D28+E28+F28+G28+H28+I28+J28+K28+L28+M28+N28+O28+P28+Q28</f>
        <v>8.61</v>
      </c>
      <c r="C28" s="15"/>
      <c r="D28" s="19">
        <v>1</v>
      </c>
      <c r="E28" s="15"/>
      <c r="F28" s="11">
        <v>1.99</v>
      </c>
      <c r="G28" s="11"/>
      <c r="H28" s="11">
        <v>2.3</v>
      </c>
      <c r="I28" s="11"/>
      <c r="J28" s="11"/>
      <c r="K28" s="11"/>
      <c r="L28" s="11"/>
      <c r="M28" s="11"/>
      <c r="N28" s="11"/>
      <c r="O28" s="11"/>
      <c r="P28" s="11"/>
      <c r="Q28" s="11">
        <v>3.32</v>
      </c>
      <c r="R28" s="11">
        <v>2.406</v>
      </c>
      <c r="S28" s="18">
        <v>2.5</v>
      </c>
      <c r="T28" s="18">
        <f t="shared" si="1"/>
        <v>103.90689941812137</v>
      </c>
      <c r="U28" s="18">
        <v>2.6</v>
      </c>
      <c r="V28" s="30">
        <f t="shared" si="0"/>
        <v>104</v>
      </c>
    </row>
    <row r="29" spans="1:22" ht="31.5">
      <c r="A29" s="20" t="s">
        <v>36</v>
      </c>
      <c r="B29" s="10">
        <f>C29+D29+E29+F29+G29+H29+I29+J29+K29+L29+M29+N29+O29+P29+Q29</f>
        <v>8.61</v>
      </c>
      <c r="C29" s="15"/>
      <c r="D29" s="19">
        <v>1</v>
      </c>
      <c r="E29" s="15"/>
      <c r="F29" s="11">
        <v>1.99</v>
      </c>
      <c r="G29" s="11"/>
      <c r="H29" s="11">
        <v>2.3</v>
      </c>
      <c r="I29" s="11"/>
      <c r="J29" s="11"/>
      <c r="K29" s="11"/>
      <c r="L29" s="11"/>
      <c r="M29" s="11"/>
      <c r="N29" s="11"/>
      <c r="O29" s="11"/>
      <c r="P29" s="11"/>
      <c r="Q29" s="11">
        <v>3.32</v>
      </c>
      <c r="R29" s="41">
        <v>2.4</v>
      </c>
      <c r="S29" s="42">
        <v>2.5</v>
      </c>
      <c r="T29" s="42">
        <f t="shared" si="1"/>
        <v>104.16666666666667</v>
      </c>
      <c r="U29" s="42">
        <v>2.6</v>
      </c>
      <c r="V29" s="46">
        <f t="shared" si="0"/>
        <v>104</v>
      </c>
    </row>
    <row r="30" spans="1:22" ht="15.75">
      <c r="A30" s="20" t="s">
        <v>33</v>
      </c>
      <c r="B30" s="16">
        <f aca="true" t="shared" si="2" ref="B30:B42">C30+D30+E30+F30+G30+H30+I30+J30+K30+L30+M30+N30+O30+P30+Q30</f>
        <v>865.76</v>
      </c>
      <c r="C30" s="15"/>
      <c r="D30" s="19">
        <v>14</v>
      </c>
      <c r="E30" s="19">
        <v>208</v>
      </c>
      <c r="F30" s="11">
        <v>34.8</v>
      </c>
      <c r="G30" s="11"/>
      <c r="H30" s="11">
        <v>28.9</v>
      </c>
      <c r="I30" s="11"/>
      <c r="J30" s="11"/>
      <c r="K30" s="11">
        <v>36.5</v>
      </c>
      <c r="L30" s="11"/>
      <c r="M30" s="11"/>
      <c r="N30" s="11"/>
      <c r="O30" s="11"/>
      <c r="P30" s="11"/>
      <c r="Q30" s="11">
        <v>543.56</v>
      </c>
      <c r="R30" s="41">
        <v>19.4</v>
      </c>
      <c r="S30" s="41">
        <v>19.63</v>
      </c>
      <c r="T30" s="42">
        <f t="shared" si="1"/>
        <v>101.18556701030927</v>
      </c>
      <c r="U30" s="41">
        <v>17.1</v>
      </c>
      <c r="V30" s="46">
        <f t="shared" si="0"/>
        <v>87.111563932756</v>
      </c>
    </row>
    <row r="31" spans="1:22" ht="15.75">
      <c r="A31" s="20" t="s">
        <v>39</v>
      </c>
      <c r="B31" s="16">
        <f t="shared" si="2"/>
        <v>69.6</v>
      </c>
      <c r="C31" s="15"/>
      <c r="D31" s="19"/>
      <c r="E31" s="19">
        <v>69.6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8"/>
      <c r="U31" s="11"/>
      <c r="V31" s="30"/>
    </row>
    <row r="32" spans="1:22" ht="15.75">
      <c r="A32" s="20" t="s">
        <v>24</v>
      </c>
      <c r="B32" s="17">
        <f t="shared" si="2"/>
        <v>8088.400000000001</v>
      </c>
      <c r="C32" s="15"/>
      <c r="D32" s="15"/>
      <c r="E32" s="15"/>
      <c r="F32" s="11"/>
      <c r="G32" s="11"/>
      <c r="H32" s="11"/>
      <c r="I32" s="11"/>
      <c r="J32" s="11"/>
      <c r="K32" s="11">
        <v>57.6</v>
      </c>
      <c r="L32" s="11"/>
      <c r="M32" s="11"/>
      <c r="N32" s="11"/>
      <c r="O32" s="11"/>
      <c r="P32" s="11"/>
      <c r="Q32" s="18">
        <v>8030.8</v>
      </c>
      <c r="R32" s="11"/>
      <c r="S32" s="11"/>
      <c r="T32" s="18"/>
      <c r="U32" s="11"/>
      <c r="V32" s="30"/>
    </row>
    <row r="33" spans="1:22" ht="15.75">
      <c r="A33" s="20" t="s">
        <v>25</v>
      </c>
      <c r="B33" s="17">
        <f t="shared" si="2"/>
        <v>81.3</v>
      </c>
      <c r="C33" s="15"/>
      <c r="D33" s="15"/>
      <c r="E33" s="1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22">
        <v>81.3</v>
      </c>
      <c r="R33" s="11"/>
      <c r="S33" s="11"/>
      <c r="T33" s="18"/>
      <c r="U33" s="11"/>
      <c r="V33" s="30"/>
    </row>
    <row r="34" spans="1:22" ht="15.75">
      <c r="A34" s="20" t="s">
        <v>26</v>
      </c>
      <c r="B34" s="17">
        <f t="shared" si="2"/>
        <v>53316.8</v>
      </c>
      <c r="C34" s="15"/>
      <c r="D34" s="15"/>
      <c r="E34" s="15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22">
        <v>53316.8</v>
      </c>
      <c r="R34" s="11"/>
      <c r="S34" s="11"/>
      <c r="T34" s="18"/>
      <c r="U34" s="11"/>
      <c r="V34" s="30"/>
    </row>
    <row r="35" spans="1:22" ht="15.75">
      <c r="A35" s="20" t="s">
        <v>27</v>
      </c>
      <c r="B35" s="17">
        <f t="shared" si="2"/>
        <v>124725</v>
      </c>
      <c r="C35" s="15"/>
      <c r="D35" s="15"/>
      <c r="E35" s="15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22">
        <v>124725</v>
      </c>
      <c r="R35" s="11"/>
      <c r="S35" s="11"/>
      <c r="T35" s="18"/>
      <c r="U35" s="11"/>
      <c r="V35" s="30"/>
    </row>
    <row r="36" spans="1:22" ht="15.75">
      <c r="A36" s="20" t="s">
        <v>28</v>
      </c>
      <c r="B36" s="17">
        <f t="shared" si="2"/>
        <v>49191</v>
      </c>
      <c r="C36" s="15"/>
      <c r="D36" s="15"/>
      <c r="E36" s="15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22">
        <v>49191</v>
      </c>
      <c r="R36" s="11"/>
      <c r="S36" s="11"/>
      <c r="T36" s="18"/>
      <c r="U36" s="11"/>
      <c r="V36" s="30"/>
    </row>
    <row r="37" spans="1:23" ht="15.75">
      <c r="A37" s="20" t="s">
        <v>29</v>
      </c>
      <c r="B37" s="17">
        <f t="shared" si="2"/>
        <v>26315.585</v>
      </c>
      <c r="C37" s="15"/>
      <c r="D37" s="15"/>
      <c r="E37" s="15"/>
      <c r="F37" s="11">
        <v>338.6</v>
      </c>
      <c r="G37" s="11"/>
      <c r="H37" s="18">
        <v>1297.9</v>
      </c>
      <c r="I37" s="11"/>
      <c r="J37" s="11"/>
      <c r="K37" s="11"/>
      <c r="L37" s="11"/>
      <c r="M37" s="11"/>
      <c r="N37" s="11"/>
      <c r="O37" s="11"/>
      <c r="P37" s="11"/>
      <c r="Q37" s="11">
        <v>24679.085</v>
      </c>
      <c r="R37" s="41">
        <v>227</v>
      </c>
      <c r="S37" s="42">
        <v>235</v>
      </c>
      <c r="T37" s="42">
        <f t="shared" si="1"/>
        <v>103.52422907488987</v>
      </c>
      <c r="U37" s="42">
        <v>245</v>
      </c>
      <c r="V37" s="46">
        <f t="shared" si="0"/>
        <v>104.25531914893618</v>
      </c>
      <c r="W37" s="47"/>
    </row>
    <row r="38" spans="1:22" ht="15.75">
      <c r="A38" s="20" t="s">
        <v>30</v>
      </c>
      <c r="B38" s="17">
        <f t="shared" si="2"/>
        <v>133.4</v>
      </c>
      <c r="C38" s="15"/>
      <c r="D38" s="15"/>
      <c r="E38" s="15"/>
      <c r="F38" s="11"/>
      <c r="G38" s="11"/>
      <c r="H38" s="11">
        <v>54.6</v>
      </c>
      <c r="I38" s="11"/>
      <c r="J38" s="11"/>
      <c r="K38" s="11"/>
      <c r="L38" s="11"/>
      <c r="M38" s="11"/>
      <c r="N38" s="11"/>
      <c r="O38" s="11"/>
      <c r="P38" s="11"/>
      <c r="Q38" s="11">
        <v>78.8</v>
      </c>
      <c r="R38" s="41">
        <v>5</v>
      </c>
      <c r="S38" s="41">
        <v>5.1</v>
      </c>
      <c r="T38" s="42">
        <f t="shared" si="1"/>
        <v>102</v>
      </c>
      <c r="U38" s="41">
        <v>5.2</v>
      </c>
      <c r="V38" s="46">
        <f t="shared" si="0"/>
        <v>101.96078431372551</v>
      </c>
    </row>
    <row r="39" spans="1:22" ht="15.75">
      <c r="A39" s="20" t="s">
        <v>31</v>
      </c>
      <c r="B39" s="17">
        <f t="shared" si="2"/>
        <v>163.44</v>
      </c>
      <c r="C39" s="15"/>
      <c r="D39" s="15"/>
      <c r="E39" s="15"/>
      <c r="F39" s="11"/>
      <c r="G39" s="11"/>
      <c r="H39" s="11"/>
      <c r="I39" s="11"/>
      <c r="J39" s="11"/>
      <c r="K39" s="21">
        <v>163.44</v>
      </c>
      <c r="L39" s="11"/>
      <c r="M39" s="11"/>
      <c r="N39" s="11"/>
      <c r="O39" s="11"/>
      <c r="P39" s="11"/>
      <c r="Q39" s="11">
        <v>0</v>
      </c>
      <c r="R39" s="11"/>
      <c r="S39" s="11"/>
      <c r="T39" s="18"/>
      <c r="U39" s="11"/>
      <c r="V39" s="30"/>
    </row>
    <row r="40" spans="1:22" ht="15.75">
      <c r="A40" s="20" t="s">
        <v>32</v>
      </c>
      <c r="B40" s="17">
        <f t="shared" si="2"/>
        <v>104.77</v>
      </c>
      <c r="C40" s="15"/>
      <c r="D40" s="15"/>
      <c r="E40" s="15"/>
      <c r="F40" s="11"/>
      <c r="G40" s="11"/>
      <c r="H40" s="11"/>
      <c r="I40" s="11"/>
      <c r="J40" s="11"/>
      <c r="K40" s="21">
        <v>104.77</v>
      </c>
      <c r="L40" s="11"/>
      <c r="M40" s="11"/>
      <c r="N40" s="11"/>
      <c r="O40" s="11"/>
      <c r="P40" s="11"/>
      <c r="Q40" s="11">
        <v>0</v>
      </c>
      <c r="R40" s="11"/>
      <c r="S40" s="11"/>
      <c r="T40" s="18"/>
      <c r="U40" s="11"/>
      <c r="V40" s="30"/>
    </row>
    <row r="41" spans="1:22" ht="15.75">
      <c r="A41" s="20" t="s">
        <v>37</v>
      </c>
      <c r="B41" s="16">
        <f t="shared" si="2"/>
        <v>5537.77</v>
      </c>
      <c r="C41" s="15"/>
      <c r="D41" s="15"/>
      <c r="E41" s="15">
        <v>178</v>
      </c>
      <c r="F41" s="18">
        <v>326</v>
      </c>
      <c r="G41" s="11"/>
      <c r="H41" s="11">
        <v>950.63</v>
      </c>
      <c r="I41" s="11"/>
      <c r="J41" s="11"/>
      <c r="K41" s="22">
        <v>253</v>
      </c>
      <c r="L41" s="11"/>
      <c r="M41" s="11"/>
      <c r="N41" s="11"/>
      <c r="O41" s="11"/>
      <c r="P41" s="11"/>
      <c r="Q41" s="11">
        <v>3830.14</v>
      </c>
      <c r="R41" s="42">
        <v>209</v>
      </c>
      <c r="S41" s="42">
        <v>201</v>
      </c>
      <c r="T41" s="42">
        <f t="shared" si="1"/>
        <v>96.17224880382776</v>
      </c>
      <c r="U41" s="42">
        <v>203</v>
      </c>
      <c r="V41" s="46">
        <f t="shared" si="0"/>
        <v>100.99502487562188</v>
      </c>
    </row>
    <row r="42" spans="1:22" ht="15.75">
      <c r="A42" s="20" t="s">
        <v>38</v>
      </c>
      <c r="B42" s="17">
        <f t="shared" si="2"/>
        <v>55509</v>
      </c>
      <c r="C42" s="15"/>
      <c r="D42" s="15"/>
      <c r="E42" s="19">
        <v>4885</v>
      </c>
      <c r="F42" s="15"/>
      <c r="G42" s="15"/>
      <c r="H42" s="15"/>
      <c r="I42" s="15"/>
      <c r="J42" s="15"/>
      <c r="K42" s="17">
        <v>1233</v>
      </c>
      <c r="L42" s="15"/>
      <c r="M42" s="15"/>
      <c r="N42" s="15"/>
      <c r="O42" s="15"/>
      <c r="P42" s="15"/>
      <c r="Q42" s="19">
        <v>49391</v>
      </c>
      <c r="R42" s="11"/>
      <c r="S42" s="11"/>
      <c r="T42" s="18"/>
      <c r="U42" s="15"/>
      <c r="V42" s="30"/>
    </row>
    <row r="43" spans="1:22" ht="31.5">
      <c r="A43" s="26" t="s">
        <v>145</v>
      </c>
      <c r="B43" s="11"/>
      <c r="C43" s="11"/>
      <c r="D43" s="11"/>
      <c r="E43" s="11"/>
      <c r="F43" s="23">
        <f>F44+F45+F46</f>
        <v>491700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65">
        <v>610</v>
      </c>
      <c r="S43" s="65">
        <v>580</v>
      </c>
      <c r="T43" s="42">
        <f t="shared" si="1"/>
        <v>95.08196721311475</v>
      </c>
      <c r="U43" s="65">
        <v>620</v>
      </c>
      <c r="V43" s="46">
        <f t="shared" si="0"/>
        <v>106.89655172413792</v>
      </c>
    </row>
    <row r="44" spans="1:22" ht="15.75">
      <c r="A44" s="26" t="s">
        <v>42</v>
      </c>
      <c r="B44" s="11"/>
      <c r="C44" s="11"/>
      <c r="D44" s="11"/>
      <c r="E44" s="11"/>
      <c r="F44" s="23">
        <v>348300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65">
        <v>420</v>
      </c>
      <c r="S44" s="65">
        <v>395</v>
      </c>
      <c r="T44" s="42">
        <f t="shared" si="1"/>
        <v>94.04761904761905</v>
      </c>
      <c r="U44" s="65">
        <v>420</v>
      </c>
      <c r="V44" s="46">
        <f t="shared" si="0"/>
        <v>106.32911392405062</v>
      </c>
    </row>
    <row r="45" spans="1:22" ht="47.25">
      <c r="A45" s="26" t="s">
        <v>43</v>
      </c>
      <c r="B45" s="11"/>
      <c r="C45" s="11"/>
      <c r="D45" s="11"/>
      <c r="E45" s="11"/>
      <c r="F45" s="11">
        <v>38000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41">
        <v>65</v>
      </c>
      <c r="S45" s="41">
        <v>63</v>
      </c>
      <c r="T45" s="42">
        <f t="shared" si="1"/>
        <v>96.92307692307692</v>
      </c>
      <c r="U45" s="41">
        <v>65</v>
      </c>
      <c r="V45" s="46">
        <f t="shared" si="0"/>
        <v>103.17460317460319</v>
      </c>
    </row>
    <row r="46" spans="1:22" ht="15.75">
      <c r="A46" s="26" t="s">
        <v>44</v>
      </c>
      <c r="B46" s="11"/>
      <c r="C46" s="11"/>
      <c r="D46" s="11"/>
      <c r="E46" s="11"/>
      <c r="F46" s="23">
        <v>105400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65">
        <v>125</v>
      </c>
      <c r="S46" s="65">
        <v>122</v>
      </c>
      <c r="T46" s="42">
        <f t="shared" si="1"/>
        <v>97.6</v>
      </c>
      <c r="U46" s="65">
        <v>135</v>
      </c>
      <c r="V46" s="46">
        <f t="shared" si="0"/>
        <v>110.65573770491804</v>
      </c>
    </row>
    <row r="47" spans="1:22" ht="31.5">
      <c r="A47" s="25" t="s">
        <v>45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8"/>
      <c r="U47" s="11"/>
      <c r="V47" s="30"/>
    </row>
    <row r="48" spans="1:22" ht="15.75">
      <c r="A48" s="26" t="s">
        <v>46</v>
      </c>
      <c r="B48" s="11"/>
      <c r="C48" s="11"/>
      <c r="D48" s="11"/>
      <c r="E48" s="11"/>
      <c r="F48" s="11">
        <v>24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41">
        <v>25.4</v>
      </c>
      <c r="S48" s="41">
        <v>18</v>
      </c>
      <c r="T48" s="42">
        <f t="shared" si="1"/>
        <v>70.86614173228347</v>
      </c>
      <c r="U48" s="41">
        <v>23</v>
      </c>
      <c r="V48" s="46">
        <f t="shared" si="0"/>
        <v>127.77777777777777</v>
      </c>
    </row>
    <row r="49" spans="1:22" ht="15.75">
      <c r="A49" s="26" t="s">
        <v>47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8"/>
      <c r="U49" s="11"/>
      <c r="V49" s="30"/>
    </row>
    <row r="50" spans="1:22" ht="15.75">
      <c r="A50" s="26" t="s">
        <v>48</v>
      </c>
      <c r="B50" s="11"/>
      <c r="C50" s="11"/>
      <c r="D50" s="11"/>
      <c r="E50" s="11"/>
      <c r="F50" s="11">
        <v>0.3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41">
        <v>0.3</v>
      </c>
      <c r="S50" s="41">
        <v>0.3</v>
      </c>
      <c r="T50" s="42">
        <f t="shared" si="1"/>
        <v>100</v>
      </c>
      <c r="U50" s="41">
        <v>0.3</v>
      </c>
      <c r="V50" s="46">
        <f t="shared" si="0"/>
        <v>100</v>
      </c>
    </row>
    <row r="51" spans="1:22" ht="15.75">
      <c r="A51" s="26" t="s">
        <v>49</v>
      </c>
      <c r="B51" s="11"/>
      <c r="C51" s="11"/>
      <c r="D51" s="11"/>
      <c r="E51" s="11"/>
      <c r="F51" s="11">
        <v>2.4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41">
        <v>2.4</v>
      </c>
      <c r="S51" s="41">
        <v>2.4</v>
      </c>
      <c r="T51" s="42">
        <f t="shared" si="1"/>
        <v>100</v>
      </c>
      <c r="U51" s="41">
        <v>2.4</v>
      </c>
      <c r="V51" s="46">
        <f t="shared" si="0"/>
        <v>100</v>
      </c>
    </row>
    <row r="52" spans="1:22" ht="15.75">
      <c r="A52" s="26" t="s">
        <v>50</v>
      </c>
      <c r="B52" s="11"/>
      <c r="C52" s="11"/>
      <c r="D52" s="11"/>
      <c r="E52" s="11"/>
      <c r="F52" s="11">
        <v>20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41">
        <v>28.5</v>
      </c>
      <c r="S52" s="41">
        <v>28.5</v>
      </c>
      <c r="T52" s="42">
        <f t="shared" si="1"/>
        <v>100</v>
      </c>
      <c r="U52" s="41">
        <v>28.5</v>
      </c>
      <c r="V52" s="46">
        <f t="shared" si="0"/>
        <v>100</v>
      </c>
    </row>
    <row r="53" spans="1:22" ht="15.75">
      <c r="A53" s="26" t="s">
        <v>51</v>
      </c>
      <c r="B53" s="11"/>
      <c r="C53" s="11"/>
      <c r="D53" s="11"/>
      <c r="E53" s="11"/>
      <c r="F53" s="11">
        <v>2.3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41">
        <v>2</v>
      </c>
      <c r="S53" s="41">
        <v>2</v>
      </c>
      <c r="T53" s="42">
        <f t="shared" si="1"/>
        <v>100</v>
      </c>
      <c r="U53" s="41">
        <v>2</v>
      </c>
      <c r="V53" s="46">
        <f t="shared" si="0"/>
        <v>100</v>
      </c>
    </row>
    <row r="54" spans="1:22" ht="15.75">
      <c r="A54" s="26" t="s">
        <v>52</v>
      </c>
      <c r="B54" s="11"/>
      <c r="C54" s="11"/>
      <c r="D54" s="11"/>
      <c r="E54" s="11"/>
      <c r="F54" s="11">
        <f>F55+F56+F57</f>
        <v>1.8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41">
        <v>1.75</v>
      </c>
      <c r="S54" s="41">
        <v>1.75</v>
      </c>
      <c r="T54" s="42">
        <f t="shared" si="1"/>
        <v>100</v>
      </c>
      <c r="U54" s="41">
        <v>1.75</v>
      </c>
      <c r="V54" s="46">
        <f t="shared" si="0"/>
        <v>100</v>
      </c>
    </row>
    <row r="55" spans="1:22" ht="15.75">
      <c r="A55" s="66" t="s">
        <v>42</v>
      </c>
      <c r="B55" s="41"/>
      <c r="C55" s="41"/>
      <c r="D55" s="41"/>
      <c r="E55" s="41"/>
      <c r="F55" s="41">
        <v>0.2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>
        <v>0.1</v>
      </c>
      <c r="S55" s="41">
        <v>0.1</v>
      </c>
      <c r="T55" s="42">
        <f t="shared" si="1"/>
        <v>100</v>
      </c>
      <c r="U55" s="41">
        <v>0.1</v>
      </c>
      <c r="V55" s="46">
        <f t="shared" si="0"/>
        <v>100</v>
      </c>
    </row>
    <row r="56" spans="1:22" ht="47.25">
      <c r="A56" s="26" t="s">
        <v>43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8"/>
      <c r="U56" s="11"/>
      <c r="V56" s="30"/>
    </row>
    <row r="57" spans="1:22" ht="15.75">
      <c r="A57" s="26" t="s">
        <v>44</v>
      </c>
      <c r="B57" s="11"/>
      <c r="C57" s="11"/>
      <c r="D57" s="11"/>
      <c r="E57" s="11"/>
      <c r="F57" s="11">
        <v>1.6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41">
        <v>1.65</v>
      </c>
      <c r="S57" s="41">
        <v>1.65</v>
      </c>
      <c r="T57" s="42">
        <f t="shared" si="1"/>
        <v>100</v>
      </c>
      <c r="U57" s="41">
        <v>1.65</v>
      </c>
      <c r="V57" s="46">
        <f t="shared" si="0"/>
        <v>100</v>
      </c>
    </row>
    <row r="58" spans="1:22" ht="15.75">
      <c r="A58" s="26" t="s">
        <v>53</v>
      </c>
      <c r="B58" s="11"/>
      <c r="C58" s="11"/>
      <c r="D58" s="11"/>
      <c r="E58" s="11"/>
      <c r="F58" s="11">
        <f>F59+F60+F61</f>
        <v>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41">
        <v>1.85</v>
      </c>
      <c r="S58" s="41">
        <v>1.85</v>
      </c>
      <c r="T58" s="42">
        <f t="shared" si="1"/>
        <v>100</v>
      </c>
      <c r="U58" s="41">
        <v>1.85</v>
      </c>
      <c r="V58" s="46">
        <f t="shared" si="0"/>
        <v>100</v>
      </c>
    </row>
    <row r="59" spans="1:22" ht="15.75">
      <c r="A59" s="26" t="s">
        <v>42</v>
      </c>
      <c r="B59" s="11"/>
      <c r="C59" s="11"/>
      <c r="D59" s="11"/>
      <c r="E59" s="11"/>
      <c r="F59" s="11">
        <v>0.4</v>
      </c>
      <c r="G59" s="11"/>
      <c r="H59" s="11"/>
      <c r="I59" s="11"/>
      <c r="J59" s="11"/>
      <c r="K59" s="11"/>
      <c r="L59" s="11">
        <v>1</v>
      </c>
      <c r="M59" s="11"/>
      <c r="N59" s="11"/>
      <c r="O59" s="11"/>
      <c r="P59" s="11"/>
      <c r="Q59" s="11"/>
      <c r="R59" s="41">
        <v>0.15</v>
      </c>
      <c r="S59" s="41">
        <v>0.15</v>
      </c>
      <c r="T59" s="42">
        <f t="shared" si="1"/>
        <v>100</v>
      </c>
      <c r="U59" s="41">
        <v>0.15</v>
      </c>
      <c r="V59" s="46">
        <f t="shared" si="0"/>
        <v>100</v>
      </c>
    </row>
    <row r="60" spans="1:22" ht="47.25">
      <c r="A60" s="26" t="s">
        <v>43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41">
        <v>0.8</v>
      </c>
      <c r="S60" s="41">
        <v>0.8</v>
      </c>
      <c r="T60" s="42">
        <f t="shared" si="1"/>
        <v>100</v>
      </c>
      <c r="U60" s="41">
        <v>0.8</v>
      </c>
      <c r="V60" s="46">
        <f t="shared" si="0"/>
        <v>100</v>
      </c>
    </row>
    <row r="61" spans="1:22" ht="15.75">
      <c r="A61" s="26" t="s">
        <v>44</v>
      </c>
      <c r="B61" s="11"/>
      <c r="C61" s="11"/>
      <c r="D61" s="11"/>
      <c r="E61" s="11"/>
      <c r="F61" s="11">
        <v>0.6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41">
        <v>0.9</v>
      </c>
      <c r="S61" s="41">
        <v>0.9</v>
      </c>
      <c r="T61" s="42">
        <f t="shared" si="1"/>
        <v>100</v>
      </c>
      <c r="U61" s="41">
        <v>0.9</v>
      </c>
      <c r="V61" s="46">
        <f t="shared" si="0"/>
        <v>100</v>
      </c>
    </row>
    <row r="62" spans="1:22" ht="15.75">
      <c r="A62" s="26" t="s">
        <v>54</v>
      </c>
      <c r="B62" s="11"/>
      <c r="C62" s="11"/>
      <c r="D62" s="11"/>
      <c r="E62" s="11"/>
      <c r="F62" s="11">
        <f>F63+F64+F65</f>
        <v>0.1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41">
        <f>R63+R64+R65</f>
        <v>0.1</v>
      </c>
      <c r="S62" s="41">
        <f>S63+S64+S65</f>
        <v>0.1</v>
      </c>
      <c r="T62" s="42">
        <f t="shared" si="1"/>
        <v>100</v>
      </c>
      <c r="U62" s="41">
        <f>U63+U64+U65</f>
        <v>0.1</v>
      </c>
      <c r="V62" s="46">
        <f t="shared" si="0"/>
        <v>100</v>
      </c>
    </row>
    <row r="63" spans="1:22" ht="15.75">
      <c r="A63" s="26" t="s">
        <v>42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8"/>
      <c r="U63" s="11"/>
      <c r="V63" s="30"/>
    </row>
    <row r="64" spans="1:22" ht="47.25">
      <c r="A64" s="26" t="s">
        <v>43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8"/>
      <c r="U64" s="11"/>
      <c r="V64" s="30"/>
    </row>
    <row r="65" spans="1:22" ht="15.75">
      <c r="A65" s="26" t="s">
        <v>44</v>
      </c>
      <c r="B65" s="11"/>
      <c r="C65" s="11"/>
      <c r="D65" s="11"/>
      <c r="E65" s="11"/>
      <c r="F65" s="11">
        <v>0.1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41">
        <v>0.1</v>
      </c>
      <c r="S65" s="41">
        <v>0.1</v>
      </c>
      <c r="T65" s="42">
        <f t="shared" si="1"/>
        <v>100</v>
      </c>
      <c r="U65" s="41">
        <v>0.1</v>
      </c>
      <c r="V65" s="46">
        <f t="shared" si="0"/>
        <v>100</v>
      </c>
    </row>
    <row r="66" spans="1:23" ht="15.75">
      <c r="A66" s="26" t="s">
        <v>55</v>
      </c>
      <c r="B66" s="11"/>
      <c r="C66" s="11"/>
      <c r="D66" s="11"/>
      <c r="E66" s="11"/>
      <c r="F66" s="11">
        <f>F67+F68+F69</f>
        <v>0.0025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41">
        <v>0.003</v>
      </c>
      <c r="S66" s="41">
        <v>0.003</v>
      </c>
      <c r="T66" s="42">
        <f t="shared" si="1"/>
        <v>100</v>
      </c>
      <c r="U66" s="41">
        <v>0.003</v>
      </c>
      <c r="V66" s="46">
        <f t="shared" si="0"/>
        <v>100</v>
      </c>
      <c r="W66" s="47"/>
    </row>
    <row r="67" spans="1:23" ht="15.75">
      <c r="A67" s="26" t="s">
        <v>42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41"/>
      <c r="S67" s="41"/>
      <c r="T67" s="42"/>
      <c r="U67" s="41"/>
      <c r="V67" s="46"/>
      <c r="W67" s="47"/>
    </row>
    <row r="68" spans="1:22" ht="47.25">
      <c r="A68" s="26" t="s">
        <v>43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8"/>
      <c r="U68" s="11"/>
      <c r="V68" s="30"/>
    </row>
    <row r="69" spans="1:22" ht="15.75">
      <c r="A69" s="26" t="s">
        <v>44</v>
      </c>
      <c r="B69" s="11"/>
      <c r="C69" s="11"/>
      <c r="D69" s="11"/>
      <c r="E69" s="11"/>
      <c r="F69" s="11">
        <v>0.0025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41">
        <v>0.003</v>
      </c>
      <c r="S69" s="41">
        <v>0.003</v>
      </c>
      <c r="T69" s="42">
        <f>S69/R69*100</f>
        <v>100</v>
      </c>
      <c r="U69" s="41">
        <v>0.003</v>
      </c>
      <c r="V69" s="46">
        <f>U69/S69*100</f>
        <v>100</v>
      </c>
    </row>
    <row r="70" spans="1:22" ht="15.75">
      <c r="A70" s="26" t="s">
        <v>56</v>
      </c>
      <c r="B70" s="11"/>
      <c r="C70" s="11"/>
      <c r="D70" s="11"/>
      <c r="E70" s="11"/>
      <c r="F70" s="11">
        <v>1.4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41">
        <v>1.8</v>
      </c>
      <c r="S70" s="41">
        <v>1.7</v>
      </c>
      <c r="T70" s="42">
        <f t="shared" si="1"/>
        <v>94.44444444444444</v>
      </c>
      <c r="U70" s="41">
        <v>1.7</v>
      </c>
      <c r="V70" s="46">
        <f t="shared" si="0"/>
        <v>100</v>
      </c>
    </row>
    <row r="71" spans="1:22" ht="15.75">
      <c r="A71" s="26" t="s">
        <v>42</v>
      </c>
      <c r="B71" s="11"/>
      <c r="C71" s="11"/>
      <c r="D71" s="11"/>
      <c r="E71" s="11"/>
      <c r="F71" s="11">
        <v>1.05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41">
        <v>1.4</v>
      </c>
      <c r="S71" s="41">
        <v>1.6</v>
      </c>
      <c r="T71" s="42">
        <f t="shared" si="1"/>
        <v>114.2857142857143</v>
      </c>
      <c r="U71" s="41">
        <v>1.6</v>
      </c>
      <c r="V71" s="46">
        <f t="shared" si="0"/>
        <v>100</v>
      </c>
    </row>
    <row r="72" spans="1:22" ht="47.25">
      <c r="A72" s="26" t="s">
        <v>43</v>
      </c>
      <c r="B72" s="11"/>
      <c r="C72" s="11"/>
      <c r="D72" s="11"/>
      <c r="E72" s="11"/>
      <c r="F72" s="11">
        <f>F70-F71-F73</f>
        <v>0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41"/>
      <c r="S72" s="41"/>
      <c r="T72" s="42"/>
      <c r="U72" s="41"/>
      <c r="V72" s="46"/>
    </row>
    <row r="73" spans="1:22" ht="15.75">
      <c r="A73" s="26" t="s">
        <v>44</v>
      </c>
      <c r="B73" s="11"/>
      <c r="C73" s="11"/>
      <c r="D73" s="11"/>
      <c r="E73" s="11"/>
      <c r="F73" s="11">
        <v>0.35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41">
        <v>0.4</v>
      </c>
      <c r="S73" s="41">
        <v>0.1</v>
      </c>
      <c r="T73" s="42">
        <f t="shared" si="1"/>
        <v>25</v>
      </c>
      <c r="U73" s="41">
        <v>0.1</v>
      </c>
      <c r="V73" s="46">
        <f t="shared" si="0"/>
        <v>100</v>
      </c>
    </row>
    <row r="74" spans="1:22" ht="15.75">
      <c r="A74" s="26" t="s">
        <v>57</v>
      </c>
      <c r="B74" s="11"/>
      <c r="C74" s="11"/>
      <c r="D74" s="11"/>
      <c r="E74" s="11"/>
      <c r="F74" s="11">
        <v>3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41">
        <v>2.8</v>
      </c>
      <c r="S74" s="41">
        <v>2.7</v>
      </c>
      <c r="T74" s="42">
        <f t="shared" si="1"/>
        <v>96.42857142857144</v>
      </c>
      <c r="U74" s="41">
        <v>2.7</v>
      </c>
      <c r="V74" s="46">
        <f t="shared" si="0"/>
        <v>100</v>
      </c>
    </row>
    <row r="75" spans="1:22" ht="15.75">
      <c r="A75" s="26" t="s">
        <v>42</v>
      </c>
      <c r="B75" s="11"/>
      <c r="C75" s="11"/>
      <c r="D75" s="11"/>
      <c r="E75" s="11"/>
      <c r="F75" s="11">
        <f>F74-F76-F77</f>
        <v>2.3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41">
        <v>2.2</v>
      </c>
      <c r="S75" s="41">
        <v>2.2</v>
      </c>
      <c r="T75" s="42">
        <f t="shared" si="1"/>
        <v>100</v>
      </c>
      <c r="U75" s="41">
        <v>2.2</v>
      </c>
      <c r="V75" s="46">
        <f t="shared" si="0"/>
        <v>100</v>
      </c>
    </row>
    <row r="76" spans="1:22" ht="47.25">
      <c r="A76" s="26" t="s">
        <v>43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41"/>
      <c r="S76" s="41"/>
      <c r="T76" s="42"/>
      <c r="U76" s="41"/>
      <c r="V76" s="46"/>
    </row>
    <row r="77" spans="1:22" ht="15.75">
      <c r="A77" s="26" t="s">
        <v>44</v>
      </c>
      <c r="B77" s="11"/>
      <c r="C77" s="11"/>
      <c r="D77" s="11"/>
      <c r="E77" s="11"/>
      <c r="F77" s="11">
        <v>0.7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41">
        <v>0.6</v>
      </c>
      <c r="S77" s="41">
        <v>0.5</v>
      </c>
      <c r="T77" s="42">
        <f aca="true" t="shared" si="3" ref="T77:T138">S77/R77*100</f>
        <v>83.33333333333334</v>
      </c>
      <c r="U77" s="41">
        <v>0.5</v>
      </c>
      <c r="V77" s="46">
        <f aca="true" t="shared" si="4" ref="V77:V138">U77/S77*100</f>
        <v>100</v>
      </c>
    </row>
    <row r="78" spans="1:22" ht="15.75">
      <c r="A78" s="26" t="s">
        <v>58</v>
      </c>
      <c r="B78" s="11"/>
      <c r="C78" s="11"/>
      <c r="D78" s="11"/>
      <c r="E78" s="11"/>
      <c r="F78" s="11">
        <v>1.2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41">
        <v>1.1</v>
      </c>
      <c r="S78" s="41">
        <v>1.1</v>
      </c>
      <c r="T78" s="42">
        <f t="shared" si="3"/>
        <v>100</v>
      </c>
      <c r="U78" s="41">
        <v>1.1</v>
      </c>
      <c r="V78" s="46">
        <f t="shared" si="4"/>
        <v>100</v>
      </c>
    </row>
    <row r="79" spans="1:22" ht="15.75">
      <c r="A79" s="26" t="s">
        <v>42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41"/>
      <c r="S79" s="41"/>
      <c r="T79" s="42"/>
      <c r="U79" s="41"/>
      <c r="V79" s="46"/>
    </row>
    <row r="80" spans="1:22" ht="47.25">
      <c r="A80" s="26" t="s">
        <v>43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41"/>
      <c r="S80" s="41"/>
      <c r="T80" s="42"/>
      <c r="U80" s="41"/>
      <c r="V80" s="46"/>
    </row>
    <row r="81" spans="1:22" ht="15.75">
      <c r="A81" s="26" t="s">
        <v>44</v>
      </c>
      <c r="B81" s="11"/>
      <c r="C81" s="11"/>
      <c r="D81" s="11"/>
      <c r="E81" s="11"/>
      <c r="F81" s="11">
        <v>1.2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41">
        <v>1.1</v>
      </c>
      <c r="S81" s="41">
        <v>1.1</v>
      </c>
      <c r="T81" s="42">
        <f t="shared" si="3"/>
        <v>100</v>
      </c>
      <c r="U81" s="41">
        <v>1.1</v>
      </c>
      <c r="V81" s="46">
        <f t="shared" si="4"/>
        <v>100</v>
      </c>
    </row>
    <row r="82" spans="1:22" ht="31.5">
      <c r="A82" s="26" t="s">
        <v>59</v>
      </c>
      <c r="B82" s="11"/>
      <c r="C82" s="11"/>
      <c r="D82" s="11"/>
      <c r="E82" s="11"/>
      <c r="F82" s="11">
        <v>0.00061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v>0.00061</v>
      </c>
      <c r="S82" s="11">
        <v>0.00061</v>
      </c>
      <c r="T82" s="18">
        <f t="shared" si="3"/>
        <v>100</v>
      </c>
      <c r="U82" s="11">
        <v>0.00061</v>
      </c>
      <c r="V82" s="30">
        <f t="shared" si="4"/>
        <v>100</v>
      </c>
    </row>
    <row r="83" spans="1:22" ht="15.75">
      <c r="A83" s="26" t="s">
        <v>42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8"/>
      <c r="U83" s="11"/>
      <c r="V83" s="30"/>
    </row>
    <row r="84" spans="1:22" ht="47.25">
      <c r="A84" s="26" t="s">
        <v>43</v>
      </c>
      <c r="B84" s="11"/>
      <c r="C84" s="11"/>
      <c r="D84" s="11"/>
      <c r="E84" s="11"/>
      <c r="F84" s="11">
        <v>0.00061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>
        <v>0.00061</v>
      </c>
      <c r="S84" s="11">
        <v>0.00061</v>
      </c>
      <c r="T84" s="18">
        <f t="shared" si="3"/>
        <v>100</v>
      </c>
      <c r="U84" s="11">
        <v>0.00061</v>
      </c>
      <c r="V84" s="30">
        <f t="shared" si="4"/>
        <v>100</v>
      </c>
    </row>
    <row r="85" spans="1:22" ht="15.75">
      <c r="A85" s="26" t="s">
        <v>44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8"/>
      <c r="U85" s="11"/>
      <c r="V85" s="30"/>
    </row>
    <row r="86" spans="1:22" ht="31.5">
      <c r="A86" s="25" t="s">
        <v>60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8"/>
      <c r="U86" s="11"/>
      <c r="V86" s="30"/>
    </row>
    <row r="87" spans="1:22" ht="15.75">
      <c r="A87" s="26" t="s">
        <v>61</v>
      </c>
      <c r="B87" s="11"/>
      <c r="C87" s="11"/>
      <c r="D87" s="11"/>
      <c r="E87" s="11"/>
      <c r="F87" s="11">
        <f>F88+F89+F90</f>
        <v>2305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41">
        <v>1890</v>
      </c>
      <c r="S87" s="41">
        <v>1760</v>
      </c>
      <c r="T87" s="42">
        <f t="shared" si="3"/>
        <v>93.12169312169311</v>
      </c>
      <c r="U87" s="41">
        <v>1764</v>
      </c>
      <c r="V87" s="46">
        <f t="shared" si="4"/>
        <v>100.22727272727272</v>
      </c>
    </row>
    <row r="88" spans="1:22" ht="15.75">
      <c r="A88" s="26" t="s">
        <v>62</v>
      </c>
      <c r="B88" s="11"/>
      <c r="C88" s="11"/>
      <c r="D88" s="11"/>
      <c r="E88" s="11"/>
      <c r="F88" s="11">
        <v>2210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41">
        <v>1800</v>
      </c>
      <c r="S88" s="41">
        <v>1700</v>
      </c>
      <c r="T88" s="42">
        <f t="shared" si="3"/>
        <v>94.44444444444444</v>
      </c>
      <c r="U88" s="41">
        <v>1700</v>
      </c>
      <c r="V88" s="46">
        <f t="shared" si="4"/>
        <v>100</v>
      </c>
    </row>
    <row r="89" spans="1:22" ht="31.5">
      <c r="A89" s="26" t="s">
        <v>63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41"/>
      <c r="S89" s="41"/>
      <c r="T89" s="42"/>
      <c r="U89" s="41"/>
      <c r="V89" s="46"/>
    </row>
    <row r="90" spans="1:22" ht="15.75">
      <c r="A90" s="26" t="s">
        <v>44</v>
      </c>
      <c r="B90" s="11"/>
      <c r="C90" s="11"/>
      <c r="D90" s="11"/>
      <c r="E90" s="11"/>
      <c r="F90" s="11">
        <v>95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41">
        <v>90</v>
      </c>
      <c r="S90" s="41">
        <v>60</v>
      </c>
      <c r="T90" s="42">
        <f t="shared" si="3"/>
        <v>66.66666666666666</v>
      </c>
      <c r="U90" s="41">
        <v>64</v>
      </c>
      <c r="V90" s="46">
        <f t="shared" si="4"/>
        <v>106.66666666666667</v>
      </c>
    </row>
    <row r="91" spans="1:22" ht="31.5">
      <c r="A91" s="26" t="s">
        <v>64</v>
      </c>
      <c r="B91" s="11"/>
      <c r="C91" s="11"/>
      <c r="D91" s="11"/>
      <c r="E91" s="11"/>
      <c r="F91" s="11">
        <f>F92+F93+F94</f>
        <v>950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41">
        <v>924</v>
      </c>
      <c r="S91" s="41">
        <v>869</v>
      </c>
      <c r="T91" s="42">
        <f t="shared" si="3"/>
        <v>94.04761904761905</v>
      </c>
      <c r="U91" s="41">
        <v>876</v>
      </c>
      <c r="V91" s="46">
        <f t="shared" si="4"/>
        <v>100.80552359033372</v>
      </c>
    </row>
    <row r="92" spans="1:22" ht="15.75">
      <c r="A92" s="26" t="s">
        <v>62</v>
      </c>
      <c r="B92" s="11"/>
      <c r="C92" s="11"/>
      <c r="D92" s="11"/>
      <c r="E92" s="11"/>
      <c r="F92" s="11">
        <v>900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41">
        <v>880</v>
      </c>
      <c r="S92" s="41">
        <v>855</v>
      </c>
      <c r="T92" s="42">
        <f t="shared" si="3"/>
        <v>97.1590909090909</v>
      </c>
      <c r="U92" s="41">
        <v>860</v>
      </c>
      <c r="V92" s="46">
        <f t="shared" si="4"/>
        <v>100.58479532163742</v>
      </c>
    </row>
    <row r="93" spans="1:22" ht="31.5">
      <c r="A93" s="26" t="s">
        <v>63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41"/>
      <c r="S93" s="41"/>
      <c r="T93" s="42"/>
      <c r="U93" s="41"/>
      <c r="V93" s="46"/>
    </row>
    <row r="94" spans="1:22" ht="15.75">
      <c r="A94" s="26" t="s">
        <v>44</v>
      </c>
      <c r="B94" s="11"/>
      <c r="C94" s="11"/>
      <c r="D94" s="11"/>
      <c r="E94" s="11"/>
      <c r="F94" s="11">
        <v>50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41">
        <v>44</v>
      </c>
      <c r="S94" s="41">
        <v>14</v>
      </c>
      <c r="T94" s="42">
        <f t="shared" si="3"/>
        <v>31.818181818181817</v>
      </c>
      <c r="U94" s="41">
        <v>16</v>
      </c>
      <c r="V94" s="46">
        <f t="shared" si="4"/>
        <v>114.28571428571428</v>
      </c>
    </row>
    <row r="95" spans="1:22" ht="15.75">
      <c r="A95" s="26" t="s">
        <v>65</v>
      </c>
      <c r="B95" s="11"/>
      <c r="C95" s="11"/>
      <c r="D95" s="11"/>
      <c r="E95" s="11"/>
      <c r="F95" s="11">
        <f>F96+F97+F98</f>
        <v>3620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41">
        <v>3650</v>
      </c>
      <c r="S95" s="41">
        <v>2500</v>
      </c>
      <c r="T95" s="42">
        <f t="shared" si="3"/>
        <v>68.4931506849315</v>
      </c>
      <c r="U95" s="41">
        <v>2300</v>
      </c>
      <c r="V95" s="46">
        <f t="shared" si="4"/>
        <v>92</v>
      </c>
    </row>
    <row r="96" spans="1:22" ht="15.75">
      <c r="A96" s="26" t="s">
        <v>62</v>
      </c>
      <c r="B96" s="11"/>
      <c r="C96" s="11"/>
      <c r="D96" s="11"/>
      <c r="E96" s="11"/>
      <c r="F96" s="11">
        <v>3250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41">
        <v>3330</v>
      </c>
      <c r="S96" s="41">
        <v>2300</v>
      </c>
      <c r="T96" s="42">
        <f t="shared" si="3"/>
        <v>69.06906906906907</v>
      </c>
      <c r="U96" s="41">
        <v>2300</v>
      </c>
      <c r="V96" s="46">
        <f t="shared" si="4"/>
        <v>100</v>
      </c>
    </row>
    <row r="97" spans="1:22" ht="31.5">
      <c r="A97" s="26" t="s">
        <v>63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41"/>
      <c r="S97" s="41"/>
      <c r="T97" s="42"/>
      <c r="U97" s="41"/>
      <c r="V97" s="46"/>
    </row>
    <row r="98" spans="1:22" ht="15.75">
      <c r="A98" s="26" t="s">
        <v>44</v>
      </c>
      <c r="B98" s="11"/>
      <c r="C98" s="11"/>
      <c r="D98" s="11"/>
      <c r="E98" s="11"/>
      <c r="F98" s="11">
        <v>370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41">
        <v>320</v>
      </c>
      <c r="S98" s="41">
        <v>200</v>
      </c>
      <c r="T98" s="42">
        <f t="shared" si="3"/>
        <v>62.5</v>
      </c>
      <c r="U98" s="41">
        <v>0</v>
      </c>
      <c r="V98" s="46">
        <f t="shared" si="4"/>
        <v>0</v>
      </c>
    </row>
    <row r="99" spans="1:22" ht="15.75">
      <c r="A99" s="26" t="s">
        <v>66</v>
      </c>
      <c r="B99" s="11"/>
      <c r="C99" s="11"/>
      <c r="D99" s="11"/>
      <c r="E99" s="11"/>
      <c r="F99" s="11">
        <v>100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41">
        <v>120</v>
      </c>
      <c r="S99" s="41">
        <v>120</v>
      </c>
      <c r="T99" s="42">
        <f t="shared" si="3"/>
        <v>100</v>
      </c>
      <c r="U99" s="41">
        <v>120</v>
      </c>
      <c r="V99" s="46">
        <f t="shared" si="4"/>
        <v>100</v>
      </c>
    </row>
    <row r="100" spans="1:22" ht="15.75">
      <c r="A100" s="26" t="s">
        <v>67</v>
      </c>
      <c r="B100" s="11"/>
      <c r="C100" s="11"/>
      <c r="D100" s="11"/>
      <c r="E100" s="11"/>
      <c r="F100" s="11">
        <v>9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41">
        <v>9</v>
      </c>
      <c r="S100" s="41">
        <v>9</v>
      </c>
      <c r="T100" s="42">
        <f t="shared" si="3"/>
        <v>100</v>
      </c>
      <c r="U100" s="41">
        <v>9</v>
      </c>
      <c r="V100" s="46">
        <f t="shared" si="4"/>
        <v>100</v>
      </c>
    </row>
    <row r="101" spans="1:22" ht="15.75">
      <c r="A101" s="40" t="s">
        <v>136</v>
      </c>
      <c r="B101" s="11"/>
      <c r="C101" s="11"/>
      <c r="D101" s="11"/>
      <c r="E101" s="11"/>
      <c r="F101" s="28">
        <v>9100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42">
        <v>12.3</v>
      </c>
      <c r="S101" s="42">
        <v>13.2</v>
      </c>
      <c r="T101" s="42">
        <f t="shared" si="3"/>
        <v>107.31707317073169</v>
      </c>
      <c r="U101" s="42">
        <v>14.6</v>
      </c>
      <c r="V101" s="46">
        <f t="shared" si="4"/>
        <v>110.60606060606062</v>
      </c>
    </row>
    <row r="102" spans="1:22" ht="15.75">
      <c r="A102" s="40" t="s">
        <v>137</v>
      </c>
      <c r="B102" s="11"/>
      <c r="C102" s="11"/>
      <c r="D102" s="11"/>
      <c r="E102" s="11"/>
      <c r="F102" s="28">
        <v>4200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42">
        <v>7</v>
      </c>
      <c r="S102" s="42">
        <v>7.2</v>
      </c>
      <c r="T102" s="42">
        <f t="shared" si="3"/>
        <v>102.85714285714288</v>
      </c>
      <c r="U102" s="42">
        <v>7.8</v>
      </c>
      <c r="V102" s="46">
        <f t="shared" si="4"/>
        <v>108.33333333333333</v>
      </c>
    </row>
    <row r="103" spans="1:23" ht="15.75">
      <c r="A103" s="40" t="s">
        <v>138</v>
      </c>
      <c r="B103" s="11"/>
      <c r="C103" s="11"/>
      <c r="D103" s="11"/>
      <c r="E103" s="11"/>
      <c r="F103" s="28">
        <v>13000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42">
        <v>15.631</v>
      </c>
      <c r="S103" s="42">
        <v>17.8</v>
      </c>
      <c r="T103" s="42">
        <f t="shared" si="3"/>
        <v>113.87627151173949</v>
      </c>
      <c r="U103" s="42">
        <v>20.1</v>
      </c>
      <c r="V103" s="46">
        <f t="shared" si="4"/>
        <v>112.92134831460675</v>
      </c>
      <c r="W103" s="47"/>
    </row>
    <row r="104" spans="1:22" ht="47.25">
      <c r="A104" s="40" t="s">
        <v>139</v>
      </c>
      <c r="B104" s="11"/>
      <c r="C104" s="11"/>
      <c r="D104" s="11"/>
      <c r="E104" s="11"/>
      <c r="F104" s="24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43">
        <v>2.5</v>
      </c>
      <c r="S104" s="48">
        <v>2.6</v>
      </c>
      <c r="T104" s="42">
        <f t="shared" si="3"/>
        <v>104</v>
      </c>
      <c r="U104" s="43">
        <v>2.7</v>
      </c>
      <c r="V104" s="46">
        <f t="shared" si="4"/>
        <v>103.84615384615385</v>
      </c>
    </row>
    <row r="105" spans="1:22" ht="31.5">
      <c r="A105" s="23" t="s">
        <v>41</v>
      </c>
      <c r="B105" s="11"/>
      <c r="C105" s="11"/>
      <c r="D105" s="11"/>
      <c r="E105" s="11"/>
      <c r="F105" s="28">
        <v>2100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8">
        <v>2348</v>
      </c>
      <c r="S105" s="18">
        <v>2802</v>
      </c>
      <c r="T105" s="18">
        <f t="shared" si="3"/>
        <v>119.33560477001703</v>
      </c>
      <c r="U105" s="18">
        <v>3047</v>
      </c>
      <c r="V105" s="30">
        <f t="shared" si="4"/>
        <v>108.7437544610992</v>
      </c>
    </row>
    <row r="106" spans="1:23" ht="31.5">
      <c r="A106" s="40" t="s">
        <v>140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49">
        <v>46.3</v>
      </c>
      <c r="S106" s="49">
        <v>45.1</v>
      </c>
      <c r="T106" s="44">
        <f t="shared" si="3"/>
        <v>97.40820734341253</v>
      </c>
      <c r="U106" s="49">
        <v>42.4</v>
      </c>
      <c r="V106" s="44">
        <f t="shared" si="4"/>
        <v>94.01330376940132</v>
      </c>
      <c r="W106" s="7"/>
    </row>
    <row r="107" spans="1:23" ht="31.5">
      <c r="A107" s="40" t="s">
        <v>141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49">
        <v>457.1</v>
      </c>
      <c r="S107" s="49">
        <v>531.2</v>
      </c>
      <c r="T107" s="44">
        <f t="shared" si="3"/>
        <v>116.21089477138482</v>
      </c>
      <c r="U107" s="49">
        <v>607.9</v>
      </c>
      <c r="V107" s="44">
        <f t="shared" si="4"/>
        <v>114.43900602409639</v>
      </c>
      <c r="W107" s="7"/>
    </row>
    <row r="108" spans="1:22" ht="15.75">
      <c r="A108" s="25" t="s">
        <v>69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8"/>
      <c r="U108" s="11"/>
      <c r="V108" s="30"/>
    </row>
    <row r="109" spans="1:22" ht="31.5">
      <c r="A109" s="26" t="s">
        <v>70</v>
      </c>
      <c r="B109" s="11"/>
      <c r="C109" s="11"/>
      <c r="D109" s="11"/>
      <c r="E109" s="11"/>
      <c r="F109" s="11">
        <v>0.23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41">
        <v>0.2</v>
      </c>
      <c r="S109" s="41">
        <v>0.188</v>
      </c>
      <c r="T109" s="42">
        <f t="shared" si="3"/>
        <v>94</v>
      </c>
      <c r="U109" s="41">
        <v>0.188</v>
      </c>
      <c r="V109" s="46">
        <f t="shared" si="4"/>
        <v>100</v>
      </c>
    </row>
    <row r="110" spans="1:22" ht="15.75">
      <c r="A110" s="25" t="s">
        <v>71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8"/>
      <c r="U110" s="11"/>
      <c r="V110" s="30"/>
    </row>
    <row r="111" spans="1:22" ht="15" customHeight="1">
      <c r="A111" s="26" t="s">
        <v>72</v>
      </c>
      <c r="B111" s="11"/>
      <c r="C111" s="11"/>
      <c r="D111" s="11"/>
      <c r="E111" s="11"/>
      <c r="F111" s="11">
        <v>0.881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41">
        <v>0.869</v>
      </c>
      <c r="S111" s="41">
        <v>0.857</v>
      </c>
      <c r="T111" s="42">
        <f t="shared" si="3"/>
        <v>98.61910241657077</v>
      </c>
      <c r="U111" s="41">
        <v>0.857</v>
      </c>
      <c r="V111" s="46">
        <f t="shared" si="4"/>
        <v>100</v>
      </c>
    </row>
    <row r="112" spans="1:22" ht="31.5" hidden="1">
      <c r="A112" s="26" t="s">
        <v>73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8"/>
      <c r="U112" s="11"/>
      <c r="V112" s="30"/>
    </row>
    <row r="113" spans="1:22" ht="31.5" hidden="1">
      <c r="A113" s="26" t="s">
        <v>74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8"/>
      <c r="U113" s="11"/>
      <c r="V113" s="30"/>
    </row>
    <row r="114" spans="1:22" ht="31.5" hidden="1">
      <c r="A114" s="26" t="s">
        <v>75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8"/>
      <c r="U114" s="11"/>
      <c r="V114" s="30"/>
    </row>
    <row r="115" spans="1:22" ht="15" customHeight="1">
      <c r="A115" s="25" t="s">
        <v>76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8"/>
      <c r="U115" s="11"/>
      <c r="V115" s="30"/>
    </row>
    <row r="116" spans="1:22" ht="31.5" hidden="1">
      <c r="A116" s="26" t="s">
        <v>74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8"/>
      <c r="U116" s="11"/>
      <c r="V116" s="30"/>
    </row>
    <row r="117" spans="1:22" ht="31.5" hidden="1">
      <c r="A117" s="26" t="s">
        <v>75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8"/>
      <c r="U117" s="11"/>
      <c r="V117" s="30"/>
    </row>
    <row r="118" spans="1:22" ht="47.25">
      <c r="A118" s="26" t="s">
        <v>77</v>
      </c>
      <c r="B118" s="11"/>
      <c r="C118" s="11"/>
      <c r="D118" s="11"/>
      <c r="E118" s="11"/>
      <c r="F118" s="11">
        <v>81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41">
        <v>84.9</v>
      </c>
      <c r="S118" s="41">
        <v>100</v>
      </c>
      <c r="T118" s="42">
        <f t="shared" si="3"/>
        <v>117.78563015312132</v>
      </c>
      <c r="U118" s="41">
        <v>100</v>
      </c>
      <c r="V118" s="46">
        <f t="shared" si="4"/>
        <v>100</v>
      </c>
    </row>
    <row r="119" spans="1:22" ht="15.75">
      <c r="A119" s="25" t="s">
        <v>78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8"/>
      <c r="U119" s="11"/>
      <c r="V119" s="30"/>
    </row>
    <row r="120" spans="1:22" ht="31.5">
      <c r="A120" s="26" t="s">
        <v>79</v>
      </c>
      <c r="B120" s="11"/>
      <c r="C120" s="11"/>
      <c r="D120" s="11"/>
      <c r="E120" s="11"/>
      <c r="F120" s="11">
        <v>4.6245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41">
        <v>4.97</v>
      </c>
      <c r="S120" s="41">
        <v>5.05</v>
      </c>
      <c r="T120" s="42">
        <f t="shared" si="3"/>
        <v>101.60965794768613</v>
      </c>
      <c r="U120" s="41">
        <v>5.14</v>
      </c>
      <c r="V120" s="46">
        <f t="shared" si="4"/>
        <v>101.78217821782178</v>
      </c>
    </row>
    <row r="121" spans="1:22" ht="47.25">
      <c r="A121" s="26" t="s">
        <v>80</v>
      </c>
      <c r="B121" s="11"/>
      <c r="C121" s="11"/>
      <c r="D121" s="11"/>
      <c r="E121" s="11"/>
      <c r="F121" s="11">
        <v>4.6245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41">
        <v>4.97</v>
      </c>
      <c r="S121" s="41">
        <v>5.05</v>
      </c>
      <c r="T121" s="42">
        <f t="shared" si="3"/>
        <v>101.60965794768613</v>
      </c>
      <c r="U121" s="41">
        <v>5.14</v>
      </c>
      <c r="V121" s="46">
        <f t="shared" si="4"/>
        <v>101.78217821782178</v>
      </c>
    </row>
    <row r="122" spans="1:22" ht="15.75">
      <c r="A122" s="26" t="s">
        <v>81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8"/>
      <c r="U122" s="11"/>
      <c r="V122" s="30"/>
    </row>
    <row r="123" spans="1:22" ht="15.75">
      <c r="A123" s="26" t="s">
        <v>82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8"/>
      <c r="U123" s="11"/>
      <c r="V123" s="30"/>
    </row>
    <row r="124" spans="1:22" ht="31.5">
      <c r="A124" s="26" t="s">
        <v>83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8"/>
      <c r="U124" s="11"/>
      <c r="V124" s="30"/>
    </row>
    <row r="125" spans="1:22" ht="31.5">
      <c r="A125" s="26" t="s">
        <v>84</v>
      </c>
      <c r="B125" s="11"/>
      <c r="C125" s="11"/>
      <c r="D125" s="11"/>
      <c r="E125" s="11"/>
      <c r="F125" s="11">
        <v>25.3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41">
        <v>24.16</v>
      </c>
      <c r="S125" s="41">
        <v>24.76</v>
      </c>
      <c r="T125" s="42">
        <f t="shared" si="3"/>
        <v>102.48344370860927</v>
      </c>
      <c r="U125" s="41">
        <v>25.35</v>
      </c>
      <c r="V125" s="46">
        <f t="shared" si="4"/>
        <v>102.38287560581583</v>
      </c>
    </row>
    <row r="126" spans="1:22" ht="31.5">
      <c r="A126" s="25" t="s">
        <v>85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8"/>
      <c r="U126" s="11"/>
      <c r="V126" s="30"/>
    </row>
    <row r="127" spans="1:22" ht="15.75">
      <c r="A127" s="26" t="s">
        <v>86</v>
      </c>
      <c r="B127" s="11"/>
      <c r="C127" s="11"/>
      <c r="D127" s="11"/>
      <c r="E127" s="11"/>
      <c r="F127" s="11">
        <v>0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>
        <v>0</v>
      </c>
      <c r="S127" s="11">
        <v>0</v>
      </c>
      <c r="T127" s="18"/>
      <c r="U127" s="11"/>
      <c r="V127" s="30"/>
    </row>
    <row r="128" spans="1:22" ht="15.75">
      <c r="A128" s="26" t="s">
        <v>87</v>
      </c>
      <c r="B128" s="11"/>
      <c r="C128" s="11"/>
      <c r="D128" s="11"/>
      <c r="E128" s="11"/>
      <c r="F128" s="11">
        <v>0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>
        <v>0</v>
      </c>
      <c r="S128" s="11">
        <v>0</v>
      </c>
      <c r="T128" s="18"/>
      <c r="U128" s="11"/>
      <c r="V128" s="30"/>
    </row>
    <row r="129" spans="1:22" ht="31.5">
      <c r="A129" s="26" t="s">
        <v>88</v>
      </c>
      <c r="B129" s="11"/>
      <c r="C129" s="11"/>
      <c r="D129" s="11"/>
      <c r="E129" s="11"/>
      <c r="F129" s="11">
        <v>13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41">
        <v>11.66</v>
      </c>
      <c r="S129" s="41">
        <v>11.66</v>
      </c>
      <c r="T129" s="42">
        <f t="shared" si="3"/>
        <v>100</v>
      </c>
      <c r="U129" s="41">
        <v>11.66</v>
      </c>
      <c r="V129" s="46">
        <f t="shared" si="4"/>
        <v>100</v>
      </c>
    </row>
    <row r="130" spans="1:22" ht="15.75">
      <c r="A130" s="26" t="s">
        <v>89</v>
      </c>
      <c r="B130" s="11"/>
      <c r="C130" s="11"/>
      <c r="D130" s="11"/>
      <c r="E130" s="11"/>
      <c r="F130" s="11">
        <v>0.5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41">
        <v>0.47</v>
      </c>
      <c r="S130" s="41">
        <v>0.35</v>
      </c>
      <c r="T130" s="42">
        <f t="shared" si="3"/>
        <v>74.46808510638297</v>
      </c>
      <c r="U130" s="41">
        <v>0.47</v>
      </c>
      <c r="V130" s="46">
        <f t="shared" si="4"/>
        <v>134.2857142857143</v>
      </c>
    </row>
    <row r="131" spans="1:22" ht="31.5">
      <c r="A131" s="26" t="s">
        <v>90</v>
      </c>
      <c r="B131" s="11"/>
      <c r="C131" s="11"/>
      <c r="D131" s="11"/>
      <c r="E131" s="11"/>
      <c r="F131" s="11">
        <v>1.4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41">
        <v>1.05</v>
      </c>
      <c r="S131" s="41">
        <v>1.17</v>
      </c>
      <c r="T131" s="42">
        <f t="shared" si="3"/>
        <v>111.42857142857142</v>
      </c>
      <c r="U131" s="41">
        <v>1.17</v>
      </c>
      <c r="V131" s="46">
        <f t="shared" si="4"/>
        <v>100</v>
      </c>
    </row>
    <row r="132" spans="1:22" ht="47.25">
      <c r="A132" s="26" t="s">
        <v>91</v>
      </c>
      <c r="B132" s="11"/>
      <c r="C132" s="11"/>
      <c r="D132" s="11"/>
      <c r="E132" s="11"/>
      <c r="F132" s="11">
        <v>0</v>
      </c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>
        <v>0</v>
      </c>
      <c r="S132" s="11">
        <v>0</v>
      </c>
      <c r="T132" s="18">
        <v>0</v>
      </c>
      <c r="U132" s="11">
        <v>0</v>
      </c>
      <c r="V132" s="30">
        <v>0</v>
      </c>
    </row>
    <row r="133" spans="1:22" ht="31.5">
      <c r="A133" s="26" t="s">
        <v>92</v>
      </c>
      <c r="B133" s="11"/>
      <c r="C133" s="11"/>
      <c r="D133" s="11"/>
      <c r="E133" s="11"/>
      <c r="F133" s="18">
        <v>174.6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42">
        <v>171.88</v>
      </c>
      <c r="S133" s="41">
        <v>218.51</v>
      </c>
      <c r="T133" s="42">
        <f t="shared" si="3"/>
        <v>127.12939259948801</v>
      </c>
      <c r="U133" s="41">
        <v>392.42</v>
      </c>
      <c r="V133" s="46">
        <f t="shared" si="4"/>
        <v>179.5890348267814</v>
      </c>
    </row>
    <row r="134" spans="1:22" ht="31.5">
      <c r="A134" s="26" t="s">
        <v>93</v>
      </c>
      <c r="B134" s="11"/>
      <c r="C134" s="11"/>
      <c r="D134" s="11"/>
      <c r="E134" s="11"/>
      <c r="F134" s="11">
        <v>110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41">
        <v>110</v>
      </c>
      <c r="S134" s="41">
        <v>144</v>
      </c>
      <c r="T134" s="42">
        <f t="shared" si="3"/>
        <v>130.9090909090909</v>
      </c>
      <c r="U134" s="41">
        <v>259</v>
      </c>
      <c r="V134" s="46">
        <f t="shared" si="4"/>
        <v>179.86111111111111</v>
      </c>
    </row>
    <row r="135" spans="1:22" ht="47.25">
      <c r="A135" s="26" t="s">
        <v>144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41">
        <v>360</v>
      </c>
      <c r="S135" s="41">
        <v>396</v>
      </c>
      <c r="T135" s="42">
        <f t="shared" si="3"/>
        <v>110.00000000000001</v>
      </c>
      <c r="U135" s="41">
        <v>390</v>
      </c>
      <c r="V135" s="46">
        <f t="shared" si="4"/>
        <v>98.48484848484848</v>
      </c>
    </row>
    <row r="136" spans="1:22" ht="31.5">
      <c r="A136" s="26" t="s">
        <v>94</v>
      </c>
      <c r="B136" s="11"/>
      <c r="C136" s="11"/>
      <c r="D136" s="11"/>
      <c r="E136" s="11"/>
      <c r="F136" s="11">
        <v>1684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41">
        <v>1409</v>
      </c>
      <c r="S136" s="41">
        <v>1409</v>
      </c>
      <c r="T136" s="42">
        <f t="shared" si="3"/>
        <v>100</v>
      </c>
      <c r="U136" s="41">
        <v>1409</v>
      </c>
      <c r="V136" s="46">
        <f t="shared" si="4"/>
        <v>100</v>
      </c>
    </row>
    <row r="137" spans="1:22" ht="31.5">
      <c r="A137" s="26" t="s">
        <v>95</v>
      </c>
      <c r="B137" s="11"/>
      <c r="C137" s="11"/>
      <c r="D137" s="11"/>
      <c r="E137" s="11"/>
      <c r="F137" s="11">
        <v>25.7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41">
        <v>30.8</v>
      </c>
      <c r="S137" s="41">
        <v>30.8</v>
      </c>
      <c r="T137" s="42">
        <f t="shared" si="3"/>
        <v>100</v>
      </c>
      <c r="U137" s="41">
        <v>31</v>
      </c>
      <c r="V137" s="46">
        <f t="shared" si="4"/>
        <v>100.64935064935065</v>
      </c>
    </row>
    <row r="138" spans="1:22" ht="31.5">
      <c r="A138" s="25" t="s">
        <v>96</v>
      </c>
      <c r="B138" s="11"/>
      <c r="C138" s="11"/>
      <c r="D138" s="11"/>
      <c r="E138" s="11"/>
      <c r="F138" s="11">
        <f>F139+F140+F141+F142</f>
        <v>82</v>
      </c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>
        <f>R139+R140+R141+R142</f>
        <v>82</v>
      </c>
      <c r="S138" s="11">
        <f>S139+S140+S141+S142</f>
        <v>82</v>
      </c>
      <c r="T138" s="18">
        <f t="shared" si="3"/>
        <v>100</v>
      </c>
      <c r="U138" s="11">
        <v>82</v>
      </c>
      <c r="V138" s="30">
        <f t="shared" si="4"/>
        <v>100</v>
      </c>
    </row>
    <row r="139" spans="1:22" ht="31.5">
      <c r="A139" s="26" t="s">
        <v>97</v>
      </c>
      <c r="B139" s="11"/>
      <c r="C139" s="11"/>
      <c r="D139" s="11"/>
      <c r="E139" s="11"/>
      <c r="F139" s="11">
        <v>0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>
        <v>0</v>
      </c>
      <c r="S139" s="11">
        <v>0</v>
      </c>
      <c r="T139" s="18">
        <v>0</v>
      </c>
      <c r="U139" s="11">
        <v>0</v>
      </c>
      <c r="V139" s="30">
        <v>0</v>
      </c>
    </row>
    <row r="140" spans="1:22" ht="31.5">
      <c r="A140" s="26" t="s">
        <v>98</v>
      </c>
      <c r="B140" s="11"/>
      <c r="C140" s="11"/>
      <c r="D140" s="11"/>
      <c r="E140" s="11"/>
      <c r="F140" s="11">
        <v>7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>
        <v>7</v>
      </c>
      <c r="S140" s="11">
        <v>7</v>
      </c>
      <c r="T140" s="18">
        <f aca="true" t="shared" si="5" ref="T140:T160">S140/R140*100</f>
        <v>100</v>
      </c>
      <c r="U140" s="11">
        <v>7</v>
      </c>
      <c r="V140" s="30">
        <f aca="true" t="shared" si="6" ref="V140:V160">U140/S140*100</f>
        <v>100</v>
      </c>
    </row>
    <row r="141" spans="1:22" ht="31.5">
      <c r="A141" s="26" t="s">
        <v>99</v>
      </c>
      <c r="B141" s="11"/>
      <c r="C141" s="11"/>
      <c r="D141" s="11"/>
      <c r="E141" s="11"/>
      <c r="F141" s="11">
        <v>14</v>
      </c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>
        <v>14</v>
      </c>
      <c r="S141" s="11">
        <v>14</v>
      </c>
      <c r="T141" s="18">
        <f t="shared" si="5"/>
        <v>100</v>
      </c>
      <c r="U141" s="11">
        <v>14</v>
      </c>
      <c r="V141" s="30">
        <f t="shared" si="6"/>
        <v>100</v>
      </c>
    </row>
    <row r="142" spans="1:22" ht="15.75">
      <c r="A142" s="26" t="s">
        <v>100</v>
      </c>
      <c r="B142" s="11"/>
      <c r="C142" s="11"/>
      <c r="D142" s="11"/>
      <c r="E142" s="11"/>
      <c r="F142" s="11">
        <v>61</v>
      </c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>
        <v>61</v>
      </c>
      <c r="S142" s="11">
        <v>61</v>
      </c>
      <c r="T142" s="18">
        <f t="shared" si="5"/>
        <v>100</v>
      </c>
      <c r="U142" s="11">
        <v>61</v>
      </c>
      <c r="V142" s="30">
        <f t="shared" si="6"/>
        <v>100</v>
      </c>
    </row>
    <row r="143" spans="1:22" ht="15.75">
      <c r="A143" s="25" t="s">
        <v>115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8"/>
      <c r="U143" s="11"/>
      <c r="V143" s="30"/>
    </row>
    <row r="144" spans="1:22" ht="47.25">
      <c r="A144" s="25" t="s">
        <v>112</v>
      </c>
      <c r="B144" s="11"/>
      <c r="C144" s="11"/>
      <c r="D144" s="11"/>
      <c r="E144" s="11"/>
      <c r="F144" s="15">
        <v>8</v>
      </c>
      <c r="G144" s="15">
        <v>8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50">
        <v>7.2</v>
      </c>
      <c r="S144" s="50">
        <v>7.5</v>
      </c>
      <c r="T144" s="42">
        <f t="shared" si="5"/>
        <v>104.16666666666667</v>
      </c>
      <c r="U144" s="41">
        <v>7.5</v>
      </c>
      <c r="V144" s="46">
        <f t="shared" si="6"/>
        <v>100</v>
      </c>
    </row>
    <row r="145" spans="1:22" ht="63">
      <c r="A145" s="26" t="s">
        <v>113</v>
      </c>
      <c r="B145" s="11"/>
      <c r="C145" s="11"/>
      <c r="D145" s="11"/>
      <c r="E145" s="11"/>
      <c r="F145" s="11">
        <v>5</v>
      </c>
      <c r="G145" s="11">
        <v>5</v>
      </c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41">
        <v>5.4</v>
      </c>
      <c r="S145" s="41">
        <v>5.4</v>
      </c>
      <c r="T145" s="42">
        <f t="shared" si="5"/>
        <v>100</v>
      </c>
      <c r="U145" s="41">
        <v>5.4</v>
      </c>
      <c r="V145" s="46">
        <f t="shared" si="6"/>
        <v>100</v>
      </c>
    </row>
    <row r="146" spans="1:22" ht="47.25">
      <c r="A146" s="26" t="s">
        <v>114</v>
      </c>
      <c r="B146" s="11"/>
      <c r="C146" s="11"/>
      <c r="D146" s="11"/>
      <c r="E146" s="11"/>
      <c r="F146" s="11">
        <v>0</v>
      </c>
      <c r="G146" s="11">
        <v>0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41">
        <v>0</v>
      </c>
      <c r="S146" s="41">
        <v>0</v>
      </c>
      <c r="T146" s="42">
        <v>0</v>
      </c>
      <c r="U146" s="41">
        <v>10</v>
      </c>
      <c r="V146" s="46">
        <v>0</v>
      </c>
    </row>
    <row r="147" spans="1:22" ht="15.75">
      <c r="A147" s="25" t="s">
        <v>101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8"/>
      <c r="U147" s="11"/>
      <c r="V147" s="30"/>
    </row>
    <row r="148" spans="1:22" ht="15.75">
      <c r="A148" s="26" t="s">
        <v>102</v>
      </c>
      <c r="B148" s="11"/>
      <c r="C148" s="11"/>
      <c r="D148" s="11"/>
      <c r="E148" s="11"/>
      <c r="F148" s="11">
        <v>6.5</v>
      </c>
      <c r="G148" s="11">
        <v>13.7</v>
      </c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>
        <v>6.5</v>
      </c>
      <c r="S148" s="11">
        <v>13.7</v>
      </c>
      <c r="T148" s="18">
        <f t="shared" si="5"/>
        <v>210.76923076923077</v>
      </c>
      <c r="U148" s="11">
        <v>13.7</v>
      </c>
      <c r="V148" s="30">
        <f t="shared" si="6"/>
        <v>100</v>
      </c>
    </row>
    <row r="149" spans="1:22" ht="15.75">
      <c r="A149" s="26" t="s">
        <v>103</v>
      </c>
      <c r="B149" s="11"/>
      <c r="C149" s="11"/>
      <c r="D149" s="11"/>
      <c r="E149" s="11"/>
      <c r="F149" s="11">
        <v>85</v>
      </c>
      <c r="G149" s="11">
        <v>85</v>
      </c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>
        <v>85</v>
      </c>
      <c r="S149" s="11">
        <v>85</v>
      </c>
      <c r="T149" s="18">
        <f t="shared" si="5"/>
        <v>100</v>
      </c>
      <c r="U149" s="11">
        <v>85</v>
      </c>
      <c r="V149" s="30">
        <f t="shared" si="6"/>
        <v>100</v>
      </c>
    </row>
    <row r="150" spans="1:22" ht="15.75">
      <c r="A150" s="26" t="s">
        <v>104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8"/>
      <c r="U150" s="11"/>
      <c r="V150" s="30"/>
    </row>
    <row r="151" spans="1:22" ht="31.5">
      <c r="A151" s="26" t="s">
        <v>105</v>
      </c>
      <c r="B151" s="11"/>
      <c r="C151" s="11"/>
      <c r="D151" s="11"/>
      <c r="E151" s="11"/>
      <c r="F151" s="11">
        <v>62.2</v>
      </c>
      <c r="G151" s="11">
        <v>62.2</v>
      </c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>
        <v>62.2</v>
      </c>
      <c r="S151" s="11">
        <v>62.2</v>
      </c>
      <c r="T151" s="18">
        <f t="shared" si="5"/>
        <v>100</v>
      </c>
      <c r="U151" s="11">
        <v>62.2</v>
      </c>
      <c r="V151" s="30">
        <f t="shared" si="6"/>
        <v>100</v>
      </c>
    </row>
    <row r="152" spans="1:22" ht="15.75">
      <c r="A152" s="26" t="s">
        <v>106</v>
      </c>
      <c r="B152" s="11"/>
      <c r="C152" s="11"/>
      <c r="D152" s="11"/>
      <c r="E152" s="11"/>
      <c r="F152" s="11">
        <v>58.4</v>
      </c>
      <c r="G152" s="11">
        <v>58.4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>
        <v>58.4</v>
      </c>
      <c r="S152" s="11">
        <v>58.4</v>
      </c>
      <c r="T152" s="18">
        <f t="shared" si="5"/>
        <v>100</v>
      </c>
      <c r="U152" s="11">
        <v>58.4</v>
      </c>
      <c r="V152" s="30">
        <f t="shared" si="6"/>
        <v>100</v>
      </c>
    </row>
    <row r="153" spans="1:22" ht="47.25">
      <c r="A153" s="26" t="s">
        <v>107</v>
      </c>
      <c r="B153" s="11"/>
      <c r="C153" s="11"/>
      <c r="D153" s="11"/>
      <c r="E153" s="11"/>
      <c r="F153" s="11">
        <v>80</v>
      </c>
      <c r="G153" s="11">
        <v>80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>
        <v>80</v>
      </c>
      <c r="S153" s="11">
        <v>80</v>
      </c>
      <c r="T153" s="18">
        <f t="shared" si="5"/>
        <v>100</v>
      </c>
      <c r="U153" s="11">
        <v>80</v>
      </c>
      <c r="V153" s="30">
        <f t="shared" si="6"/>
        <v>100</v>
      </c>
    </row>
    <row r="154" spans="1:22" ht="31.5">
      <c r="A154" s="26" t="s">
        <v>108</v>
      </c>
      <c r="B154" s="11"/>
      <c r="C154" s="11"/>
      <c r="D154" s="11"/>
      <c r="E154" s="11"/>
      <c r="F154" s="11">
        <v>149.7</v>
      </c>
      <c r="G154" s="11">
        <v>150</v>
      </c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>
        <v>149.7</v>
      </c>
      <c r="S154" s="11">
        <v>160</v>
      </c>
      <c r="T154" s="18">
        <f t="shared" si="5"/>
        <v>106.8804275217101</v>
      </c>
      <c r="U154" s="11">
        <v>160</v>
      </c>
      <c r="V154" s="30">
        <f t="shared" si="6"/>
        <v>100</v>
      </c>
    </row>
    <row r="155" spans="1:22" ht="47.25">
      <c r="A155" s="26" t="s">
        <v>109</v>
      </c>
      <c r="B155" s="11"/>
      <c r="C155" s="11"/>
      <c r="D155" s="11"/>
      <c r="E155" s="11"/>
      <c r="F155" s="11">
        <v>210.5</v>
      </c>
      <c r="G155" s="11">
        <v>210.5</v>
      </c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>
        <v>210.5</v>
      </c>
      <c r="S155" s="11">
        <v>215</v>
      </c>
      <c r="T155" s="18">
        <f t="shared" si="5"/>
        <v>102.13776722090262</v>
      </c>
      <c r="U155" s="11">
        <v>215</v>
      </c>
      <c r="V155" s="30">
        <f t="shared" si="6"/>
        <v>100</v>
      </c>
    </row>
    <row r="156" spans="1:22" ht="15.75">
      <c r="A156" s="25" t="s">
        <v>116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8"/>
      <c r="U156" s="11"/>
      <c r="V156" s="30"/>
    </row>
    <row r="157" spans="1:22" ht="47.25">
      <c r="A157" s="26" t="s">
        <v>117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>
        <v>0</v>
      </c>
      <c r="S157" s="11">
        <v>0.63</v>
      </c>
      <c r="T157" s="18">
        <v>0</v>
      </c>
      <c r="U157" s="11">
        <v>7.7</v>
      </c>
      <c r="V157" s="30">
        <f t="shared" si="6"/>
        <v>1222.2222222222224</v>
      </c>
    </row>
    <row r="158" spans="1:22" ht="31.5">
      <c r="A158" s="26" t="s">
        <v>118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>
        <v>0</v>
      </c>
      <c r="S158" s="11">
        <v>0</v>
      </c>
      <c r="T158" s="18">
        <v>0</v>
      </c>
      <c r="U158" s="11">
        <v>0</v>
      </c>
      <c r="V158" s="30">
        <v>0</v>
      </c>
    </row>
    <row r="159" spans="1:22" ht="15.75">
      <c r="A159" s="26" t="s">
        <v>119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>
        <v>0</v>
      </c>
      <c r="S159" s="11">
        <v>0</v>
      </c>
      <c r="T159" s="18">
        <v>0</v>
      </c>
      <c r="U159" s="11">
        <v>0</v>
      </c>
      <c r="V159" s="30">
        <v>0</v>
      </c>
    </row>
    <row r="160" spans="1:22" ht="31.5">
      <c r="A160" s="26" t="s">
        <v>120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>
        <v>134</v>
      </c>
      <c r="S160" s="11">
        <v>0</v>
      </c>
      <c r="T160" s="18">
        <f t="shared" si="5"/>
        <v>0</v>
      </c>
      <c r="U160" s="11">
        <v>0</v>
      </c>
      <c r="V160" s="30" t="e">
        <f t="shared" si="6"/>
        <v>#DIV/0!</v>
      </c>
    </row>
    <row r="161" spans="1:22" ht="15.75">
      <c r="A161" s="25" t="s">
        <v>110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8">
        <v>0</v>
      </c>
      <c r="U161" s="11"/>
      <c r="V161" s="30">
        <v>0</v>
      </c>
    </row>
    <row r="162" spans="1:22" ht="47.25">
      <c r="A162" s="26" t="s">
        <v>111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8">
        <v>0</v>
      </c>
      <c r="U162" s="11"/>
      <c r="V162" s="30">
        <v>0</v>
      </c>
    </row>
    <row r="163" spans="1:22" ht="15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5"/>
    </row>
    <row r="164" spans="1:22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9"/>
    </row>
    <row r="165" spans="1:2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2.75">
      <c r="A166" t="s">
        <v>126</v>
      </c>
      <c r="U166" t="s">
        <v>127</v>
      </c>
    </row>
  </sheetData>
  <sheetProtection/>
  <mergeCells count="29">
    <mergeCell ref="S9:S10"/>
    <mergeCell ref="O9:O10"/>
    <mergeCell ref="F9:F10"/>
    <mergeCell ref="C9:C10"/>
    <mergeCell ref="Q9:Q10"/>
    <mergeCell ref="K9:K10"/>
    <mergeCell ref="N9:N10"/>
    <mergeCell ref="L9:L10"/>
    <mergeCell ref="M9:M10"/>
    <mergeCell ref="A6:U7"/>
    <mergeCell ref="T9:T10"/>
    <mergeCell ref="J9:J10"/>
    <mergeCell ref="E9:E10"/>
    <mergeCell ref="B9:B10"/>
    <mergeCell ref="G9:G10"/>
    <mergeCell ref="H9:H10"/>
    <mergeCell ref="P9:P10"/>
    <mergeCell ref="D9:D10"/>
    <mergeCell ref="U9:U10"/>
    <mergeCell ref="V9:V10"/>
    <mergeCell ref="S1:W1"/>
    <mergeCell ref="S2:W4"/>
    <mergeCell ref="A9:A10"/>
    <mergeCell ref="B1:F1"/>
    <mergeCell ref="B2:F2"/>
    <mergeCell ref="B3:H3"/>
    <mergeCell ref="B4:H4"/>
    <mergeCell ref="I9:I10"/>
    <mergeCell ref="R9:R10"/>
  </mergeCells>
  <printOptions/>
  <pageMargins left="0.35433070866141736" right="0.35433070866141736" top="0.5905511811023623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2012-11-08T12:03:07Z</cp:lastPrinted>
  <dcterms:created xsi:type="dcterms:W3CDTF">2010-10-06T13:10:18Z</dcterms:created>
  <dcterms:modified xsi:type="dcterms:W3CDTF">2012-11-09T12:51:41Z</dcterms:modified>
  <cp:category/>
  <cp:version/>
  <cp:contentType/>
  <cp:contentStatus/>
</cp:coreProperties>
</file>